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195" windowHeight="12525"/>
  </bookViews>
  <sheets>
    <sheet name="доходы" sheetId="1" r:id="rId1"/>
    <sheet name="расходы" sheetId="2" r:id="rId2"/>
    <sheet name="источники" sheetId="3" r:id="rId3"/>
  </sheets>
  <calcPr calcId="124519"/>
</workbook>
</file>

<file path=xl/calcChain.xml><?xml version="1.0" encoding="utf-8"?>
<calcChain xmlns="http://schemas.openxmlformats.org/spreadsheetml/2006/main">
  <c r="F8" i="1"/>
  <c r="F12"/>
  <c r="F9" s="1"/>
  <c r="E21"/>
  <c r="E9"/>
  <c r="E27"/>
  <c r="H27" s="1"/>
  <c r="G29"/>
  <c r="H29"/>
  <c r="F16"/>
  <c r="E6" i="2"/>
  <c r="F6"/>
  <c r="G6"/>
  <c r="D6"/>
  <c r="F31"/>
  <c r="F30" s="1"/>
  <c r="G31"/>
  <c r="G30" s="1"/>
  <c r="E30"/>
  <c r="H30"/>
  <c r="D30"/>
  <c r="D26"/>
  <c r="D22"/>
  <c r="G22" s="1"/>
  <c r="D16"/>
  <c r="G16" s="1"/>
  <c r="D14"/>
  <c r="G14" s="1"/>
  <c r="D12"/>
  <c r="G12" s="1"/>
  <c r="D7"/>
  <c r="H26" i="1"/>
  <c r="H25" s="1"/>
  <c r="G26"/>
  <c r="G25" s="1"/>
  <c r="F25"/>
  <c r="I25"/>
  <c r="E25"/>
  <c r="E19"/>
  <c r="H19" s="1"/>
  <c r="I19" s="1"/>
  <c r="F14"/>
  <c r="E14"/>
  <c r="E12"/>
  <c r="E10"/>
  <c r="D24" i="2"/>
  <c r="G24" s="1"/>
  <c r="E24"/>
  <c r="E12"/>
  <c r="F27" i="1"/>
  <c r="F23"/>
  <c r="G23" s="1"/>
  <c r="E23"/>
  <c r="H23" s="1"/>
  <c r="I23" s="1"/>
  <c r="G24"/>
  <c r="H24"/>
  <c r="I24" s="1"/>
  <c r="F21"/>
  <c r="H21"/>
  <c r="I21" s="1"/>
  <c r="G22"/>
  <c r="H22"/>
  <c r="I22" s="1"/>
  <c r="H20"/>
  <c r="I20" s="1"/>
  <c r="G20"/>
  <c r="G19" s="1"/>
  <c r="F19"/>
  <c r="I17"/>
  <c r="I18"/>
  <c r="G17"/>
  <c r="G18"/>
  <c r="E16"/>
  <c r="H15"/>
  <c r="H14" s="1"/>
  <c r="G15"/>
  <c r="G14" s="1"/>
  <c r="H12"/>
  <c r="H9" s="1"/>
  <c r="G13"/>
  <c r="G12" s="1"/>
  <c r="E16" i="2"/>
  <c r="H8" i="3"/>
  <c r="H9"/>
  <c r="H10"/>
  <c r="H12"/>
  <c r="I12" s="1"/>
  <c r="H13"/>
  <c r="I13" s="1"/>
  <c r="G8"/>
  <c r="G9"/>
  <c r="G10"/>
  <c r="G12"/>
  <c r="G13"/>
  <c r="G8" i="2"/>
  <c r="H8" s="1"/>
  <c r="G9"/>
  <c r="H9" s="1"/>
  <c r="G10"/>
  <c r="H10" s="1"/>
  <c r="G11"/>
  <c r="H11" s="1"/>
  <c r="G13"/>
  <c r="H13" s="1"/>
  <c r="G15"/>
  <c r="H15" s="1"/>
  <c r="G17"/>
  <c r="H17" s="1"/>
  <c r="G18"/>
  <c r="H18" s="1"/>
  <c r="G19"/>
  <c r="H19" s="1"/>
  <c r="G21"/>
  <c r="G23"/>
  <c r="H23" s="1"/>
  <c r="G25"/>
  <c r="H25" s="1"/>
  <c r="G27"/>
  <c r="H27" s="1"/>
  <c r="G29"/>
  <c r="E7"/>
  <c r="G7"/>
  <c r="H7" s="1"/>
  <c r="E20"/>
  <c r="D20"/>
  <c r="G20" s="1"/>
  <c r="E14"/>
  <c r="H16" i="1"/>
  <c r="I16" s="1"/>
  <c r="H28"/>
  <c r="I28" s="1"/>
  <c r="H30"/>
  <c r="I30" s="1"/>
  <c r="H31"/>
  <c r="I31" s="1"/>
  <c r="G28"/>
  <c r="G30"/>
  <c r="F10"/>
  <c r="E26" i="2"/>
  <c r="G26"/>
  <c r="F23"/>
  <c r="E22"/>
  <c r="H11" i="1"/>
  <c r="I11" s="1"/>
  <c r="G11"/>
  <c r="F10" i="2"/>
  <c r="F8"/>
  <c r="F9"/>
  <c r="F11"/>
  <c r="F13"/>
  <c r="F15"/>
  <c r="F17"/>
  <c r="F18"/>
  <c r="F19"/>
  <c r="F21"/>
  <c r="F25"/>
  <c r="F27"/>
  <c r="F29"/>
  <c r="G31" i="1"/>
  <c r="D28" i="2"/>
  <c r="G28" s="1"/>
  <c r="H28" s="1"/>
  <c r="E28"/>
  <c r="H29"/>
  <c r="E32" l="1"/>
  <c r="F16"/>
  <c r="I15" i="1"/>
  <c r="I12"/>
  <c r="I13"/>
  <c r="G21"/>
  <c r="G16"/>
  <c r="I14"/>
  <c r="F14" i="2"/>
  <c r="F22"/>
  <c r="G27" i="1"/>
  <c r="H22" i="2"/>
  <c r="F26"/>
  <c r="F20"/>
  <c r="H20"/>
  <c r="F7"/>
  <c r="H21"/>
  <c r="H24"/>
  <c r="F12"/>
  <c r="F28"/>
  <c r="H26"/>
  <c r="F24"/>
  <c r="H16"/>
  <c r="H14"/>
  <c r="H12"/>
  <c r="I27" i="1"/>
  <c r="H10"/>
  <c r="G10"/>
  <c r="G9" l="1"/>
  <c r="E8"/>
  <c r="D32" i="2" s="1"/>
  <c r="I9" i="1"/>
  <c r="I10"/>
  <c r="F11" i="3"/>
  <c r="F7" s="1"/>
  <c r="G8" i="1" l="1"/>
  <c r="F32" i="2" s="1"/>
  <c r="E11" i="3"/>
  <c r="H8" i="1"/>
  <c r="I8" l="1"/>
  <c r="G32" i="2"/>
  <c r="E7" i="3"/>
  <c r="H7" s="1"/>
  <c r="I7" s="1"/>
  <c r="G11"/>
  <c r="H11"/>
  <c r="I11" s="1"/>
  <c r="G7" l="1"/>
</calcChain>
</file>

<file path=xl/sharedStrings.xml><?xml version="1.0" encoding="utf-8"?>
<sst xmlns="http://schemas.openxmlformats.org/spreadsheetml/2006/main" count="231" uniqueCount="110">
  <si>
    <t>Наименование</t>
  </si>
  <si>
    <t>Налоги на прибыль, доходы</t>
  </si>
  <si>
    <t>Налог на доходы физических лиц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</si>
  <si>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</si>
  <si>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</si>
  <si>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</si>
  <si>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</si>
  <si>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I. ДОХОДЫ</t>
  </si>
  <si>
    <t>II.РАСХОДЫ</t>
  </si>
  <si>
    <t>01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</si>
  <si>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</si>
  <si>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</si>
  <si>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</si>
  <si>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</si>
  <si>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</si>
  <si>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Общеэкономические вопросы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</si>
  <si>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</si>
  <si>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</si>
  <si>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</si>
  <si>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Культура</t>
  </si>
  <si>
    <t>Физическая культура и спорт</t>
  </si>
  <si>
    <t>Социальная политика</t>
  </si>
  <si>
    <t>Пенсионное обеспечение</t>
  </si>
  <si>
    <t>Иные межбюджетные трансферты</t>
  </si>
  <si>
    <t>03</t>
  </si>
  <si>
    <t>04</t>
  </si>
  <si>
    <t>05</t>
  </si>
  <si>
    <t>08</t>
  </si>
  <si>
    <t>09</t>
  </si>
  <si>
    <t>10</t>
  </si>
  <si>
    <t>11</t>
  </si>
  <si>
    <t>ВСЕГО РАСХОДОВ</t>
  </si>
  <si>
    <t xml:space="preserve">Прогноз исполнения </t>
  </si>
  <si>
    <t>Код бюджетной классификации доходов</t>
  </si>
  <si>
    <t>Группа</t>
  </si>
  <si>
    <t>Подгруппа</t>
  </si>
  <si>
    <t>Статья</t>
  </si>
  <si>
    <t>1</t>
  </si>
  <si>
    <t>00</t>
  </si>
  <si>
    <t>02</t>
  </si>
  <si>
    <t>12</t>
  </si>
  <si>
    <t>2</t>
  </si>
  <si>
    <t>Код бюджетной классификации расходов</t>
  </si>
  <si>
    <t>Раздел</t>
  </si>
  <si>
    <t>Подраздел</t>
  </si>
  <si>
    <t>06</t>
  </si>
  <si>
    <t xml:space="preserve"> в процентах к уточненному плану</t>
  </si>
  <si>
    <t>13</t>
  </si>
  <si>
    <t>Массовый спорт</t>
  </si>
  <si>
    <t>3. Источники финансирования дефицита бюджета</t>
  </si>
  <si>
    <t>Наименование показателя</t>
  </si>
  <si>
    <t>Уменьшение прочих остатков денежных средств бюджетов муниципальных районов</t>
  </si>
  <si>
    <t>Код бюджетной классификации источников финансирования дефицита бюджета</t>
  </si>
  <si>
    <t>КОСГУ</t>
  </si>
  <si>
    <t>Прогноз исполнения</t>
  </si>
  <si>
    <t>в процентах к уточненному плану</t>
  </si>
  <si>
    <t>000</t>
  </si>
  <si>
    <t>510</t>
  </si>
  <si>
    <t>610</t>
  </si>
  <si>
    <t>Налоговые и неналоговые доходы</t>
  </si>
  <si>
    <t>(рублей)</t>
  </si>
  <si>
    <t>Дорожное хозяйство (дорожные фонды)</t>
  </si>
  <si>
    <t>Изменение остатков средств</t>
  </si>
  <si>
    <t xml:space="preserve">Культура, кинематография </t>
  </si>
  <si>
    <t xml:space="preserve">ВСЕГО ДОХОДОВ БЮДЖЕТА </t>
  </si>
  <si>
    <t>Налоги на товары (работы, услуги), реализуемые на территории Российской Федерации</t>
  </si>
  <si>
    <t>Национальная безопасность и правоохранительная деятельность</t>
  </si>
  <si>
    <t>Результат исполнения бюджета (дефицит  "-", профицит "+")</t>
  </si>
  <si>
    <t>Источники финансирования дефицитов бюджетов - всего</t>
  </si>
  <si>
    <t>Национальная оборона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</si>
  <si>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</si>
  <si>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</si>
  <si>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Увеличение прочих остатков денежных средств бюджетов </t>
  </si>
  <si>
    <t>Налог на имущество</t>
  </si>
  <si>
    <t>Доходы от оказания платных услуг (работ) и компенсации затрат государства</t>
  </si>
  <si>
    <t>Мобилизационная и вневойсковая подготовка</t>
  </si>
  <si>
    <t>30</t>
  </si>
  <si>
    <t>40</t>
  </si>
  <si>
    <t xml:space="preserve">Резервные фонды </t>
  </si>
  <si>
    <t>07</t>
  </si>
  <si>
    <t>Защита населения и территории от чрезвычайных ситуаций природного и техногенного характера, пожарная безопасность</t>
  </si>
  <si>
    <t>Образование</t>
  </si>
  <si>
    <t xml:space="preserve">07 </t>
  </si>
  <si>
    <t>Молодежная политика</t>
  </si>
  <si>
    <t>Бюджетные кредиты из других бюджетов бюджетной системы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</si>
  <si>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</si>
  <si>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</si>
  <si>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</si>
  <si>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</si>
  <si>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Земельный налог</t>
  </si>
  <si>
    <t>Налог на имущество физических лиц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</si>
  <si>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</si>
  <si>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</si>
  <si>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компенсации затрат государства</t>
  </si>
  <si>
    <t>Уточненный план на 2024 год</t>
  </si>
  <si>
    <t>Исполнено на 1 октября 2024 года</t>
  </si>
  <si>
    <t>на октябрь-декабрь 2024 года</t>
  </si>
  <si>
    <t xml:space="preserve">на 2024 год </t>
  </si>
  <si>
    <t>Оценка ожидаемого исполнения местного бюджета на 2024 год</t>
  </si>
  <si>
    <t xml:space="preserve"> на октябрь-декабрь 2024 года</t>
  </si>
  <si>
    <t xml:space="preserve"> за 2024 год</t>
  </si>
  <si>
    <t xml:space="preserve"> на октябрь -декабрь 2024 года</t>
  </si>
  <si>
    <t>17</t>
  </si>
  <si>
    <t>Инициативные платежи</t>
  </si>
  <si>
    <t>15</t>
  </si>
  <si>
    <t>Инициативные платежи зачисляемые в бюджет сельских поселений</t>
  </si>
  <si>
    <t>Обслуживание государственного ( муниципального) долга</t>
  </si>
  <si>
    <t>Обслуживание государственного ( муниципального) внутреннего долга</t>
  </si>
  <si>
    <t>25</t>
  </si>
  <si>
    <t>Субсидии бюджетам  сельских поселений  на развитие транспортной инфраструктуры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</si>
</sst>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4" fontId="3" fillId="0" borderId="1" xfId="0" applyNumberFormat="1" applyFont="1" applyBorder="1"/>
    <xf numFmtId="4" fontId="0" fillId="0" borderId="0" xfId="0" applyNumberFormat="1"/>
    <xf numFmtId="4" fontId="3" fillId="0" borderId="0" xfId="0" applyNumberFormat="1" applyFont="1"/>
    <xf numFmtId="4" fontId="4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/>
    <xf numFmtId="3" fontId="3" fillId="2" borderId="0" xfId="0" applyNumberFormat="1" applyFont="1" applyFill="1"/>
    <xf numFmtId="164" fontId="3" fillId="2" borderId="0" xfId="0" applyNumberFormat="1" applyFont="1" applyFill="1"/>
    <xf numFmtId="4" fontId="3" fillId="2" borderId="0" xfId="0" applyNumberFormat="1" applyFont="1" applyFill="1"/>
    <xf numFmtId="4" fontId="4" fillId="2" borderId="0" xfId="0" applyNumberFormat="1" applyFont="1" applyFill="1"/>
    <xf numFmtId="164" fontId="4" fillId="2" borderId="0" xfId="0" applyNumberFormat="1" applyFont="1" applyFill="1"/>
    <xf numFmtId="0" fontId="3" fillId="0" borderId="2" xfId="0" applyNumberFormat="1" applyFont="1" applyBorder="1" applyAlignment="1">
      <alignment wrapText="1"/>
    </xf>
    <xf numFmtId="4" fontId="3" fillId="2" borderId="1" xfId="1" applyNumberFormat="1" applyFont="1" applyFill="1" applyBorder="1" applyAlignment="1" applyProtection="1">
      <alignment wrapText="1"/>
      <protection hidden="1"/>
    </xf>
    <xf numFmtId="4" fontId="3" fillId="2" borderId="1" xfId="1" applyNumberFormat="1" applyFont="1" applyFill="1" applyBorder="1" applyAlignment="1" applyProtection="1">
      <protection hidden="1"/>
    </xf>
    <xf numFmtId="4" fontId="3" fillId="2" borderId="1" xfId="1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1" xfId="1" applyFont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tabSelected="1" workbookViewId="0">
      <selection activeCell="H14" sqref="H14"/>
    </sheetView>
  </sheetViews>
  <sheetFormatPr defaultColWidth="9.140625" defaultRowHeight="18.75"/>
  <cols>
    <col min="1" max="1" width="5.7109375" style="35" customWidth="1"/>
    <col min="2" max="2" width="9.140625" style="35"/>
    <col min="3" max="3" width="8.140625" style="6" customWidth="1"/>
    <col min="4" max="4" width="43.42578125" style="2" customWidth="1"/>
    <col min="5" max="5" width="19.5703125" style="48" customWidth="1"/>
    <col min="6" max="6" width="19.42578125" style="48" customWidth="1"/>
    <col min="7" max="7" width="18.42578125" style="3" customWidth="1"/>
    <col min="8" max="8" width="19.28515625" style="3" customWidth="1"/>
    <col min="9" max="9" width="18.140625" style="3" customWidth="1"/>
    <col min="10" max="10" width="9.140625" style="35"/>
    <col min="11" max="11" width="15.7109375" style="35" bestFit="1" customWidth="1"/>
    <col min="12" max="16384" width="9.140625" style="35"/>
  </cols>
  <sheetData>
    <row r="1" spans="1:11">
      <c r="C1" s="59" t="s">
        <v>98</v>
      </c>
      <c r="D1" s="59"/>
      <c r="E1" s="59"/>
      <c r="F1" s="59"/>
      <c r="G1" s="59"/>
      <c r="H1" s="59"/>
      <c r="I1" s="59"/>
    </row>
    <row r="2" spans="1:11">
      <c r="D2" s="6"/>
      <c r="E2" s="44"/>
      <c r="F2" s="44"/>
      <c r="G2" s="6"/>
      <c r="H2" s="6"/>
      <c r="I2" s="6"/>
    </row>
    <row r="3" spans="1:11" ht="18.75" customHeight="1">
      <c r="A3" s="56" t="s">
        <v>7</v>
      </c>
      <c r="B3" s="56"/>
      <c r="C3" s="56"/>
      <c r="D3" s="56"/>
      <c r="E3" s="56"/>
      <c r="F3" s="56"/>
      <c r="G3" s="56"/>
      <c r="H3" s="56"/>
      <c r="I3" s="56"/>
    </row>
    <row r="4" spans="1:11">
      <c r="D4" s="6"/>
      <c r="E4" s="44"/>
      <c r="F4" s="44"/>
      <c r="G4" s="6"/>
      <c r="H4" s="60" t="s">
        <v>60</v>
      </c>
      <c r="I4" s="60"/>
    </row>
    <row r="5" spans="1:11" ht="62.25" customHeight="1">
      <c r="A5" s="58" t="s">
        <v>33</v>
      </c>
      <c r="B5" s="58"/>
      <c r="C5" s="58"/>
      <c r="D5" s="58" t="s">
        <v>50</v>
      </c>
      <c r="E5" s="62" t="s">
        <v>94</v>
      </c>
      <c r="F5" s="62" t="s">
        <v>95</v>
      </c>
      <c r="G5" s="61" t="s">
        <v>32</v>
      </c>
      <c r="H5" s="61"/>
      <c r="I5" s="61"/>
      <c r="J5" s="36"/>
    </row>
    <row r="6" spans="1:11" s="38" customFormat="1" ht="60" customHeight="1">
      <c r="A6" s="27" t="s">
        <v>34</v>
      </c>
      <c r="B6" s="27" t="s">
        <v>35</v>
      </c>
      <c r="C6" s="27" t="s">
        <v>36</v>
      </c>
      <c r="D6" s="58"/>
      <c r="E6" s="62"/>
      <c r="F6" s="62"/>
      <c r="G6" s="42" t="s">
        <v>99</v>
      </c>
      <c r="H6" s="42" t="s">
        <v>100</v>
      </c>
      <c r="I6" s="29" t="s">
        <v>46</v>
      </c>
      <c r="J6" s="37"/>
    </row>
    <row r="7" spans="1:11" s="38" customFormat="1" ht="18.75" customHeight="1">
      <c r="A7" s="9">
        <v>1</v>
      </c>
      <c r="B7" s="9">
        <v>2</v>
      </c>
      <c r="C7" s="9">
        <v>3</v>
      </c>
      <c r="D7" s="9">
        <v>4</v>
      </c>
      <c r="E7" s="45">
        <v>5</v>
      </c>
      <c r="F7" s="45">
        <v>6</v>
      </c>
      <c r="G7" s="9">
        <v>7</v>
      </c>
      <c r="H7" s="9">
        <v>8</v>
      </c>
      <c r="I7" s="9">
        <v>9</v>
      </c>
    </row>
    <row r="8" spans="1:11" s="38" customFormat="1" ht="18.75" customHeight="1">
      <c r="A8" s="57"/>
      <c r="B8" s="57"/>
      <c r="C8" s="57"/>
      <c r="D8" s="19" t="s">
        <v>64</v>
      </c>
      <c r="E8" s="46">
        <f>E9+E27</f>
        <v>24484028.259999998</v>
      </c>
      <c r="F8" s="46">
        <f>F9+F27</f>
        <v>7047619.4700000007</v>
      </c>
      <c r="G8" s="31">
        <f>E8-F8</f>
        <v>17436408.789999999</v>
      </c>
      <c r="H8" s="31">
        <f>H9+H27</f>
        <v>24484028.259999998</v>
      </c>
      <c r="I8" s="31">
        <f t="shared" ref="I8:I20" si="0">H8/E8*100</f>
        <v>100</v>
      </c>
      <c r="J8" s="39"/>
    </row>
    <row r="9" spans="1:11">
      <c r="A9" s="16" t="s">
        <v>37</v>
      </c>
      <c r="B9" s="16" t="s">
        <v>38</v>
      </c>
      <c r="C9" s="16" t="s">
        <v>38</v>
      </c>
      <c r="D9" s="20" t="s">
        <v>59</v>
      </c>
      <c r="E9" s="46">
        <f>E10+E12+E14+E16+E19+E21+E23+E25</f>
        <v>9300687.9700000007</v>
      </c>
      <c r="F9" s="46">
        <f>F10+F12++F14+F16+F19+F21+F23+F25</f>
        <v>3803676.35</v>
      </c>
      <c r="G9" s="31">
        <f t="shared" ref="G9:G31" si="1">E9-F9</f>
        <v>5497011.620000001</v>
      </c>
      <c r="H9" s="31">
        <f>H10+H12+H14+H16+H19+H21+H23+H25</f>
        <v>9300687.9700000007</v>
      </c>
      <c r="I9" s="31">
        <f t="shared" si="0"/>
        <v>100</v>
      </c>
      <c r="J9" s="33"/>
      <c r="K9" s="33"/>
    </row>
    <row r="10" spans="1:11">
      <c r="A10" s="16" t="s">
        <v>37</v>
      </c>
      <c r="B10" s="16" t="s">
        <v>9</v>
      </c>
      <c r="C10" s="16" t="s">
        <v>38</v>
      </c>
      <c r="D10" s="20" t="s">
        <v>1</v>
      </c>
      <c r="E10" s="46">
        <f>E11</f>
        <v>385013</v>
      </c>
      <c r="F10" s="46">
        <f>F11</f>
        <v>192017.96</v>
      </c>
      <c r="G10" s="31">
        <f t="shared" si="1"/>
        <v>192995.04</v>
      </c>
      <c r="H10" s="40">
        <f>E10</f>
        <v>385013</v>
      </c>
      <c r="I10" s="31">
        <f t="shared" si="0"/>
        <v>100</v>
      </c>
      <c r="J10" s="33"/>
    </row>
    <row r="11" spans="1:11">
      <c r="A11" s="16" t="s">
        <v>37</v>
      </c>
      <c r="B11" s="16" t="s">
        <v>9</v>
      </c>
      <c r="C11" s="16" t="s">
        <v>39</v>
      </c>
      <c r="D11" s="20" t="s">
        <v>2</v>
      </c>
      <c r="E11" s="46">
        <v>385013</v>
      </c>
      <c r="F11" s="46">
        <v>192017.96</v>
      </c>
      <c r="G11" s="31">
        <f t="shared" si="1"/>
        <v>192995.04</v>
      </c>
      <c r="H11" s="40">
        <f t="shared" ref="H11:H31" si="2">E11</f>
        <v>385013</v>
      </c>
      <c r="I11" s="31">
        <f t="shared" si="0"/>
        <v>100</v>
      </c>
      <c r="J11" s="33"/>
    </row>
    <row r="12" spans="1:11" ht="75">
      <c r="A12" s="16" t="s">
        <v>37</v>
      </c>
      <c r="B12" s="16" t="s">
        <v>24</v>
      </c>
      <c r="C12" s="16" t="s">
        <v>38</v>
      </c>
      <c r="D12" s="20" t="s">
        <v>65</v>
      </c>
      <c r="E12" s="46">
        <f>E13</f>
        <v>2006100</v>
      </c>
      <c r="F12" s="46">
        <f>F13</f>
        <v>1434458.91</v>
      </c>
      <c r="G12" s="46">
        <f t="shared" ref="G12:H12" si="3">G13</f>
        <v>571641.09000000008</v>
      </c>
      <c r="H12" s="46">
        <f t="shared" si="3"/>
        <v>2006100</v>
      </c>
      <c r="I12" s="46">
        <f>H12/E12*100</f>
        <v>100</v>
      </c>
      <c r="J12" s="33"/>
      <c r="K12" s="33"/>
    </row>
    <row r="13" spans="1:11" ht="75">
      <c r="A13" s="16" t="s">
        <v>37</v>
      </c>
      <c r="B13" s="16" t="s">
        <v>24</v>
      </c>
      <c r="C13" s="16" t="s">
        <v>39</v>
      </c>
      <c r="D13" s="20" t="s">
        <v>87</v>
      </c>
      <c r="E13" s="46">
        <v>2006100</v>
      </c>
      <c r="F13" s="46">
        <v>1434458.91</v>
      </c>
      <c r="G13" s="31">
        <f>E13-F13</f>
        <v>571641.09000000008</v>
      </c>
      <c r="H13" s="40">
        <v>2006100</v>
      </c>
      <c r="I13" s="31">
        <f>H13/E13*100</f>
        <v>100</v>
      </c>
      <c r="J13" s="33"/>
      <c r="K13" s="33"/>
    </row>
    <row r="14" spans="1:11">
      <c r="A14" s="16" t="s">
        <v>37</v>
      </c>
      <c r="B14" s="16" t="s">
        <v>26</v>
      </c>
      <c r="C14" s="16" t="s">
        <v>38</v>
      </c>
      <c r="D14" s="20" t="s">
        <v>3</v>
      </c>
      <c r="E14" s="46">
        <f>E15</f>
        <v>289896</v>
      </c>
      <c r="F14" s="46">
        <f>F15</f>
        <v>-199995.95</v>
      </c>
      <c r="G14" s="31">
        <f>G15</f>
        <v>489891.95</v>
      </c>
      <c r="H14" s="40">
        <f>H15</f>
        <v>289896</v>
      </c>
      <c r="I14" s="31">
        <f t="shared" si="0"/>
        <v>100</v>
      </c>
      <c r="J14" s="33"/>
    </row>
    <row r="15" spans="1:11" ht="37.5">
      <c r="A15" s="16"/>
      <c r="B15" s="16" t="s">
        <v>26</v>
      </c>
      <c r="C15" s="16" t="s">
        <v>24</v>
      </c>
      <c r="D15" s="20" t="s">
        <v>88</v>
      </c>
      <c r="E15" s="46">
        <v>289896</v>
      </c>
      <c r="F15" s="46">
        <v>-199995.95</v>
      </c>
      <c r="G15" s="31">
        <f>E15-F15</f>
        <v>489891.95</v>
      </c>
      <c r="H15" s="40">
        <f>E15</f>
        <v>289896</v>
      </c>
      <c r="I15" s="31">
        <f t="shared" si="0"/>
        <v>100</v>
      </c>
      <c r="J15" s="33"/>
    </row>
    <row r="16" spans="1:11">
      <c r="A16" s="16" t="s">
        <v>37</v>
      </c>
      <c r="B16" s="16" t="s">
        <v>45</v>
      </c>
      <c r="C16" s="16" t="s">
        <v>38</v>
      </c>
      <c r="D16" s="20" t="s">
        <v>73</v>
      </c>
      <c r="E16" s="46">
        <f>E18+E17</f>
        <v>2220000</v>
      </c>
      <c r="F16" s="46">
        <f>F18+F17</f>
        <v>695732.24</v>
      </c>
      <c r="G16" s="31">
        <f t="shared" si="1"/>
        <v>1524267.76</v>
      </c>
      <c r="H16" s="40">
        <f t="shared" si="2"/>
        <v>2220000</v>
      </c>
      <c r="I16" s="31">
        <f t="shared" si="0"/>
        <v>100</v>
      </c>
      <c r="J16" s="33"/>
    </row>
    <row r="17" spans="1:10" ht="37.5">
      <c r="A17" s="16" t="s">
        <v>37</v>
      </c>
      <c r="B17" s="16" t="s">
        <v>45</v>
      </c>
      <c r="C17" s="16" t="s">
        <v>9</v>
      </c>
      <c r="D17" s="20" t="s">
        <v>90</v>
      </c>
      <c r="E17" s="46">
        <v>50000</v>
      </c>
      <c r="F17" s="46">
        <v>16106.92</v>
      </c>
      <c r="G17" s="31">
        <f t="shared" si="1"/>
        <v>33893.08</v>
      </c>
      <c r="H17" s="40">
        <v>50000</v>
      </c>
      <c r="I17" s="31">
        <f t="shared" si="0"/>
        <v>100</v>
      </c>
      <c r="J17" s="33"/>
    </row>
    <row r="18" spans="1:10">
      <c r="A18" s="16" t="s">
        <v>37</v>
      </c>
      <c r="B18" s="16" t="s">
        <v>45</v>
      </c>
      <c r="C18" s="16" t="s">
        <v>45</v>
      </c>
      <c r="D18" s="20" t="s">
        <v>89</v>
      </c>
      <c r="E18" s="46">
        <v>2170000</v>
      </c>
      <c r="F18" s="46">
        <v>679625.32</v>
      </c>
      <c r="G18" s="31">
        <f t="shared" si="1"/>
        <v>1490374.6800000002</v>
      </c>
      <c r="H18" s="40">
        <v>2170000</v>
      </c>
      <c r="I18" s="31">
        <f t="shared" si="0"/>
        <v>100</v>
      </c>
      <c r="J18" s="33"/>
    </row>
    <row r="19" spans="1:10">
      <c r="A19" s="16" t="s">
        <v>37</v>
      </c>
      <c r="B19" s="16" t="s">
        <v>27</v>
      </c>
      <c r="C19" s="16" t="s">
        <v>38</v>
      </c>
      <c r="D19" s="20" t="s">
        <v>4</v>
      </c>
      <c r="E19" s="46">
        <f>E20</f>
        <v>5000</v>
      </c>
      <c r="F19" s="46">
        <f>F20</f>
        <v>2800</v>
      </c>
      <c r="G19" s="31">
        <f>G20</f>
        <v>2200</v>
      </c>
      <c r="H19" s="40">
        <f>E19</f>
        <v>5000</v>
      </c>
      <c r="I19" s="31">
        <f t="shared" si="0"/>
        <v>100</v>
      </c>
      <c r="J19" s="33"/>
    </row>
    <row r="20" spans="1:10" ht="112.5">
      <c r="A20" s="16" t="s">
        <v>37</v>
      </c>
      <c r="B20" s="16" t="s">
        <v>27</v>
      </c>
      <c r="C20" s="16" t="s">
        <v>25</v>
      </c>
      <c r="D20" s="20" t="s">
        <v>91</v>
      </c>
      <c r="E20" s="46">
        <v>5000</v>
      </c>
      <c r="F20" s="46">
        <v>2800</v>
      </c>
      <c r="G20" s="31">
        <f>E20-F20</f>
        <v>2200</v>
      </c>
      <c r="H20" s="40">
        <f>E20</f>
        <v>5000</v>
      </c>
      <c r="I20" s="31">
        <f t="shared" si="0"/>
        <v>100</v>
      </c>
      <c r="J20" s="33"/>
    </row>
    <row r="21" spans="1:10" ht="75">
      <c r="A21" s="16" t="s">
        <v>37</v>
      </c>
      <c r="B21" s="16" t="s">
        <v>30</v>
      </c>
      <c r="C21" s="16" t="s">
        <v>38</v>
      </c>
      <c r="D21" s="20" t="s">
        <v>5</v>
      </c>
      <c r="E21" s="46">
        <f>E22</f>
        <v>4126633.59</v>
      </c>
      <c r="F21" s="46">
        <f>F22</f>
        <v>1148858.21</v>
      </c>
      <c r="G21" s="31">
        <f t="shared" si="1"/>
        <v>2977775.38</v>
      </c>
      <c r="H21" s="40">
        <f t="shared" si="2"/>
        <v>4126633.59</v>
      </c>
      <c r="I21" s="31">
        <f t="shared" ref="I21:I31" si="4">H21/E21*100</f>
        <v>100</v>
      </c>
      <c r="J21" s="33"/>
    </row>
    <row r="22" spans="1:10" ht="225">
      <c r="A22" s="16" t="s">
        <v>37</v>
      </c>
      <c r="B22" s="16" t="s">
        <v>30</v>
      </c>
      <c r="C22" s="16" t="s">
        <v>25</v>
      </c>
      <c r="D22" s="52" t="s">
        <v>92</v>
      </c>
      <c r="E22" s="46">
        <v>4126633.59</v>
      </c>
      <c r="F22" s="46">
        <v>1148858.21</v>
      </c>
      <c r="G22" s="31">
        <f t="shared" si="1"/>
        <v>2977775.38</v>
      </c>
      <c r="H22" s="40">
        <f t="shared" si="2"/>
        <v>4126633.59</v>
      </c>
      <c r="I22" s="31">
        <f t="shared" si="4"/>
        <v>100</v>
      </c>
      <c r="J22" s="33"/>
    </row>
    <row r="23" spans="1:10" ht="56.25">
      <c r="A23" s="16" t="s">
        <v>37</v>
      </c>
      <c r="B23" s="16" t="s">
        <v>47</v>
      </c>
      <c r="C23" s="16" t="s">
        <v>38</v>
      </c>
      <c r="D23" s="20" t="s">
        <v>74</v>
      </c>
      <c r="E23" s="46">
        <f>E24</f>
        <v>157845.38</v>
      </c>
      <c r="F23" s="46">
        <f>F24</f>
        <v>419604.98</v>
      </c>
      <c r="G23" s="31">
        <f t="shared" si="1"/>
        <v>-261759.59999999998</v>
      </c>
      <c r="H23" s="40">
        <f t="shared" si="2"/>
        <v>157845.38</v>
      </c>
      <c r="I23" s="31">
        <f t="shared" si="4"/>
        <v>100</v>
      </c>
      <c r="J23" s="33"/>
    </row>
    <row r="24" spans="1:10" ht="37.5">
      <c r="A24" s="16" t="s">
        <v>37</v>
      </c>
      <c r="B24" s="16" t="s">
        <v>47</v>
      </c>
      <c r="C24" s="16" t="s">
        <v>25</v>
      </c>
      <c r="D24" s="20" t="s">
        <v>93</v>
      </c>
      <c r="E24" s="46">
        <v>157845.38</v>
      </c>
      <c r="F24" s="46">
        <v>419604.98</v>
      </c>
      <c r="G24" s="31">
        <f t="shared" si="1"/>
        <v>-261759.59999999998</v>
      </c>
      <c r="H24" s="40">
        <f t="shared" si="2"/>
        <v>157845.38</v>
      </c>
      <c r="I24" s="31">
        <f t="shared" si="4"/>
        <v>100</v>
      </c>
      <c r="J24" s="33"/>
    </row>
    <row r="25" spans="1:10">
      <c r="A25" s="16" t="s">
        <v>37</v>
      </c>
      <c r="B25" s="16" t="s">
        <v>102</v>
      </c>
      <c r="C25" s="16" t="s">
        <v>38</v>
      </c>
      <c r="D25" s="20" t="s">
        <v>103</v>
      </c>
      <c r="E25" s="46">
        <f>E26</f>
        <v>110200</v>
      </c>
      <c r="F25" s="46">
        <f t="shared" ref="F25:I25" si="5">F26</f>
        <v>110200</v>
      </c>
      <c r="G25" s="46">
        <f t="shared" si="5"/>
        <v>0</v>
      </c>
      <c r="H25" s="46">
        <f t="shared" si="5"/>
        <v>110200</v>
      </c>
      <c r="I25" s="46">
        <f t="shared" si="5"/>
        <v>100</v>
      </c>
      <c r="J25" s="33"/>
    </row>
    <row r="26" spans="1:10" ht="56.25">
      <c r="A26" s="16" t="s">
        <v>37</v>
      </c>
      <c r="B26" s="16" t="s">
        <v>102</v>
      </c>
      <c r="C26" s="16" t="s">
        <v>104</v>
      </c>
      <c r="D26" s="20" t="s">
        <v>105</v>
      </c>
      <c r="E26" s="46">
        <v>110200</v>
      </c>
      <c r="F26" s="46">
        <v>110200</v>
      </c>
      <c r="G26" s="31">
        <f>E26-F26</f>
        <v>0</v>
      </c>
      <c r="H26" s="40">
        <f>E26</f>
        <v>110200</v>
      </c>
      <c r="I26" s="31">
        <v>100</v>
      </c>
      <c r="J26" s="33"/>
    </row>
    <row r="27" spans="1:10" ht="39.6" customHeight="1">
      <c r="A27" s="16" t="s">
        <v>41</v>
      </c>
      <c r="B27" s="16" t="s">
        <v>38</v>
      </c>
      <c r="C27" s="16" t="s">
        <v>38</v>
      </c>
      <c r="D27" s="20" t="s">
        <v>6</v>
      </c>
      <c r="E27" s="46">
        <f>E28+E29+E30+E31</f>
        <v>15183340.289999999</v>
      </c>
      <c r="F27" s="46">
        <f>F28+F30+F31</f>
        <v>3243943.12</v>
      </c>
      <c r="G27" s="31">
        <f t="shared" si="1"/>
        <v>11939397.169999998</v>
      </c>
      <c r="H27" s="40">
        <f t="shared" si="2"/>
        <v>15183340.289999999</v>
      </c>
      <c r="I27" s="31">
        <f t="shared" si="4"/>
        <v>100</v>
      </c>
      <c r="J27" s="33"/>
    </row>
    <row r="28" spans="1:10" ht="37.5">
      <c r="A28" s="16" t="s">
        <v>41</v>
      </c>
      <c r="B28" s="16" t="s">
        <v>39</v>
      </c>
      <c r="C28" s="16" t="s">
        <v>29</v>
      </c>
      <c r="D28" s="20" t="s">
        <v>70</v>
      </c>
      <c r="E28" s="46">
        <v>3551571.79</v>
      </c>
      <c r="F28" s="46">
        <v>3067823.79</v>
      </c>
      <c r="G28" s="31">
        <f t="shared" si="1"/>
        <v>483748</v>
      </c>
      <c r="H28" s="40">
        <f t="shared" si="2"/>
        <v>3551571.79</v>
      </c>
      <c r="I28" s="31">
        <f t="shared" si="4"/>
        <v>100</v>
      </c>
      <c r="J28" s="33"/>
    </row>
    <row r="29" spans="1:10" ht="56.25">
      <c r="A29" s="16" t="s">
        <v>41</v>
      </c>
      <c r="B29" s="16" t="s">
        <v>39</v>
      </c>
      <c r="C29" s="16" t="s">
        <v>108</v>
      </c>
      <c r="D29" s="20" t="s">
        <v>109</v>
      </c>
      <c r="E29" s="46">
        <v>8700000</v>
      </c>
      <c r="F29" s="46">
        <v>0</v>
      </c>
      <c r="G29" s="31">
        <f t="shared" si="1"/>
        <v>8700000</v>
      </c>
      <c r="H29" s="40">
        <f t="shared" si="2"/>
        <v>8700000</v>
      </c>
      <c r="I29" s="31">
        <v>100</v>
      </c>
      <c r="J29" s="33"/>
    </row>
    <row r="30" spans="1:10" ht="37.5">
      <c r="A30" s="16" t="s">
        <v>41</v>
      </c>
      <c r="B30" s="16" t="s">
        <v>39</v>
      </c>
      <c r="C30" s="16" t="s">
        <v>76</v>
      </c>
      <c r="D30" s="20" t="s">
        <v>71</v>
      </c>
      <c r="E30" s="46">
        <v>228228</v>
      </c>
      <c r="F30" s="46">
        <v>153386.82999999999</v>
      </c>
      <c r="G30" s="31">
        <f t="shared" si="1"/>
        <v>74841.170000000013</v>
      </c>
      <c r="H30" s="40">
        <f t="shared" si="2"/>
        <v>228228</v>
      </c>
      <c r="I30" s="31">
        <f t="shared" si="4"/>
        <v>100</v>
      </c>
      <c r="J30" s="33"/>
    </row>
    <row r="31" spans="1:10">
      <c r="A31" s="16" t="s">
        <v>41</v>
      </c>
      <c r="B31" s="16" t="s">
        <v>39</v>
      </c>
      <c r="C31" s="16" t="s">
        <v>77</v>
      </c>
      <c r="D31" s="20" t="s">
        <v>23</v>
      </c>
      <c r="E31" s="46">
        <v>2703540.5</v>
      </c>
      <c r="F31" s="46">
        <v>22732.5</v>
      </c>
      <c r="G31" s="31">
        <f t="shared" si="1"/>
        <v>2680808</v>
      </c>
      <c r="H31" s="40">
        <f t="shared" si="2"/>
        <v>2703540.5</v>
      </c>
      <c r="I31" s="31">
        <f t="shared" si="4"/>
        <v>100</v>
      </c>
      <c r="J31" s="33"/>
    </row>
    <row r="32" spans="1:10">
      <c r="E32" s="47"/>
      <c r="F32" s="47"/>
      <c r="G32" s="30"/>
      <c r="H32" s="30"/>
      <c r="I32" s="30"/>
    </row>
    <row r="33" spans="3:9">
      <c r="E33" s="47"/>
      <c r="F33" s="47"/>
      <c r="G33" s="30"/>
      <c r="H33" s="30"/>
      <c r="I33" s="30"/>
    </row>
    <row r="34" spans="3:9">
      <c r="E34" s="47"/>
      <c r="F34" s="47"/>
      <c r="G34" s="30"/>
      <c r="H34" s="30"/>
      <c r="I34" s="30"/>
    </row>
    <row r="35" spans="3:9">
      <c r="E35" s="47"/>
      <c r="F35" s="47"/>
      <c r="G35" s="30"/>
      <c r="H35" s="30"/>
      <c r="I35" s="30"/>
    </row>
    <row r="36" spans="3:9">
      <c r="E36" s="47"/>
      <c r="F36" s="47"/>
      <c r="G36" s="30"/>
      <c r="H36" s="30"/>
      <c r="I36" s="30"/>
    </row>
    <row r="37" spans="3:9">
      <c r="E37" s="47"/>
      <c r="F37" s="47"/>
      <c r="G37" s="30"/>
      <c r="H37" s="30"/>
      <c r="I37" s="30"/>
    </row>
    <row r="38" spans="3:9">
      <c r="E38" s="47"/>
      <c r="F38" s="47"/>
      <c r="G38" s="30"/>
      <c r="H38" s="30"/>
      <c r="I38" s="30"/>
    </row>
    <row r="39" spans="3:9">
      <c r="E39" s="47"/>
      <c r="F39" s="47"/>
      <c r="G39" s="30"/>
      <c r="H39" s="30"/>
      <c r="I39" s="30"/>
    </row>
    <row r="40" spans="3:9">
      <c r="E40" s="47"/>
      <c r="F40" s="47"/>
      <c r="G40" s="30"/>
      <c r="H40" s="30"/>
      <c r="I40" s="30"/>
    </row>
    <row r="41" spans="3:9">
      <c r="E41" s="47"/>
      <c r="F41" s="47"/>
      <c r="G41" s="30"/>
      <c r="H41" s="30"/>
      <c r="I41" s="30"/>
    </row>
    <row r="42" spans="3:9">
      <c r="C42" s="35"/>
      <c r="D42" s="35"/>
      <c r="E42" s="47"/>
      <c r="F42" s="47"/>
      <c r="G42" s="30"/>
      <c r="H42" s="30"/>
      <c r="I42" s="30"/>
    </row>
    <row r="43" spans="3:9">
      <c r="C43" s="35"/>
      <c r="D43" s="35"/>
      <c r="E43" s="47"/>
      <c r="F43" s="47"/>
      <c r="G43" s="30"/>
      <c r="H43" s="30"/>
      <c r="I43" s="30"/>
    </row>
    <row r="44" spans="3:9">
      <c r="C44" s="35"/>
      <c r="D44" s="35"/>
      <c r="E44" s="47"/>
      <c r="F44" s="47"/>
      <c r="G44" s="30"/>
      <c r="H44" s="30"/>
      <c r="I44" s="30"/>
    </row>
  </sheetData>
  <mergeCells count="9">
    <mergeCell ref="A3:I3"/>
    <mergeCell ref="A8:C8"/>
    <mergeCell ref="A5:C5"/>
    <mergeCell ref="C1:I1"/>
    <mergeCell ref="H4:I4"/>
    <mergeCell ref="G5:I5"/>
    <mergeCell ref="E5:E6"/>
    <mergeCell ref="F5:F6"/>
    <mergeCell ref="D5:D6"/>
  </mergeCells>
  <phoneticPr fontId="1" type="noConversion"/>
  <pageMargins left="1.1023622047244095" right="0.51181102362204722" top="0.78740157480314965" bottom="0.78740157480314965" header="0.51181102362204722" footer="0.51181102362204722"/>
  <pageSetup paperSize="9" scale="4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7"/>
  <sheetViews>
    <sheetView zoomScale="75" workbookViewId="0">
      <selection activeCell="G18" sqref="G18"/>
    </sheetView>
  </sheetViews>
  <sheetFormatPr defaultRowHeight="18"/>
  <cols>
    <col min="1" max="1" width="6.85546875" style="18" customWidth="1"/>
    <col min="2" max="2" width="7" style="8" customWidth="1"/>
    <col min="3" max="3" width="43.42578125" style="4" customWidth="1"/>
    <col min="4" max="4" width="21" style="51" customWidth="1"/>
    <col min="5" max="5" width="18.42578125" style="51" customWidth="1"/>
    <col min="6" max="6" width="19.140625" style="5" customWidth="1"/>
    <col min="7" max="7" width="19.5703125" style="5" customWidth="1"/>
    <col min="8" max="8" width="18.28515625" style="5" customWidth="1"/>
  </cols>
  <sheetData>
    <row r="1" spans="1:9" ht="18.75" customHeight="1">
      <c r="A1" s="56" t="s">
        <v>8</v>
      </c>
      <c r="B1" s="56"/>
      <c r="C1" s="56"/>
      <c r="D1" s="56"/>
      <c r="E1" s="56"/>
      <c r="F1" s="56"/>
      <c r="G1" s="56"/>
      <c r="H1" s="56"/>
    </row>
    <row r="2" spans="1:9" ht="18.75">
      <c r="B2" s="6"/>
      <c r="C2" s="6"/>
      <c r="D2" s="44"/>
      <c r="E2" s="44"/>
      <c r="F2" s="6"/>
      <c r="G2" s="60" t="s">
        <v>60</v>
      </c>
      <c r="H2" s="60"/>
    </row>
    <row r="3" spans="1:9" ht="108.75" customHeight="1">
      <c r="A3" s="57" t="s">
        <v>42</v>
      </c>
      <c r="B3" s="57"/>
      <c r="C3" s="57" t="s">
        <v>0</v>
      </c>
      <c r="D3" s="65" t="s">
        <v>94</v>
      </c>
      <c r="E3" s="65" t="s">
        <v>95</v>
      </c>
      <c r="F3" s="64" t="s">
        <v>32</v>
      </c>
      <c r="G3" s="64"/>
      <c r="H3" s="64"/>
    </row>
    <row r="4" spans="1:9" s="1" customFormat="1" ht="108" customHeight="1">
      <c r="A4" s="9" t="s">
        <v>43</v>
      </c>
      <c r="B4" s="9" t="s">
        <v>44</v>
      </c>
      <c r="C4" s="57"/>
      <c r="D4" s="65"/>
      <c r="E4" s="65"/>
      <c r="F4" s="43" t="s">
        <v>101</v>
      </c>
      <c r="G4" s="43" t="s">
        <v>100</v>
      </c>
      <c r="H4" s="10" t="s">
        <v>46</v>
      </c>
    </row>
    <row r="5" spans="1:9" s="1" customFormat="1" ht="18.75" customHeight="1">
      <c r="A5" s="21" t="s">
        <v>37</v>
      </c>
      <c r="B5" s="21" t="s">
        <v>41</v>
      </c>
      <c r="C5" s="9">
        <v>3</v>
      </c>
      <c r="D5" s="45">
        <v>4</v>
      </c>
      <c r="E5" s="45">
        <v>5</v>
      </c>
      <c r="F5" s="9">
        <v>6</v>
      </c>
      <c r="G5" s="9">
        <v>7</v>
      </c>
      <c r="H5" s="9">
        <v>8</v>
      </c>
    </row>
    <row r="6" spans="1:9" ht="18.75">
      <c r="A6" s="16"/>
      <c r="B6" s="16"/>
      <c r="C6" s="17" t="s">
        <v>31</v>
      </c>
      <c r="D6" s="46">
        <f>D7+D16+D20+D24+D26+D28+D14+D12+D22+D30</f>
        <v>26265840.760000002</v>
      </c>
      <c r="E6" s="46">
        <f t="shared" ref="E6:G6" si="0">E7+E16+E20+E24+E26+E28+E14+E12+E22+E30</f>
        <v>8674215.9499999993</v>
      </c>
      <c r="F6" s="46">
        <f t="shared" si="0"/>
        <v>17591624.810000006</v>
      </c>
      <c r="G6" s="46">
        <f t="shared" si="0"/>
        <v>26265840.760000002</v>
      </c>
      <c r="H6" s="46">
        <v>100</v>
      </c>
      <c r="I6" s="32"/>
    </row>
    <row r="7" spans="1:9" ht="18.75">
      <c r="A7" s="11" t="s">
        <v>9</v>
      </c>
      <c r="B7" s="11" t="s">
        <v>38</v>
      </c>
      <c r="C7" s="12" t="s">
        <v>10</v>
      </c>
      <c r="D7" s="46">
        <f>D8+D9+D10+D11</f>
        <v>6071028.2199999997</v>
      </c>
      <c r="E7" s="46">
        <f>E8+E9+E10+E11</f>
        <v>3571328.26</v>
      </c>
      <c r="F7" s="31">
        <f t="shared" ref="F7:F29" si="1">D7-E7</f>
        <v>2499699.96</v>
      </c>
      <c r="G7" s="31">
        <f>D7</f>
        <v>6071028.2199999997</v>
      </c>
      <c r="H7" s="31">
        <f t="shared" ref="H7:H29" si="2">G7/D7*100</f>
        <v>100</v>
      </c>
      <c r="I7" s="32"/>
    </row>
    <row r="8" spans="1:9" ht="75">
      <c r="A8" s="11" t="s">
        <v>9</v>
      </c>
      <c r="B8" s="11" t="s">
        <v>39</v>
      </c>
      <c r="C8" s="13" t="s">
        <v>11</v>
      </c>
      <c r="D8" s="46">
        <v>1286622.82</v>
      </c>
      <c r="E8" s="46">
        <v>834148.47</v>
      </c>
      <c r="F8" s="31">
        <f t="shared" si="1"/>
        <v>452474.35000000009</v>
      </c>
      <c r="G8" s="31">
        <f t="shared" ref="G8:G29" si="3">D8</f>
        <v>1286622.82</v>
      </c>
      <c r="H8" s="31">
        <f t="shared" si="2"/>
        <v>100</v>
      </c>
      <c r="I8" s="32"/>
    </row>
    <row r="9" spans="1:9" ht="112.9" customHeight="1">
      <c r="A9" s="11" t="s">
        <v>9</v>
      </c>
      <c r="B9" s="11" t="s">
        <v>25</v>
      </c>
      <c r="C9" s="13" t="s">
        <v>12</v>
      </c>
      <c r="D9" s="46">
        <v>2801815.48</v>
      </c>
      <c r="E9" s="46">
        <v>1580386.16</v>
      </c>
      <c r="F9" s="31">
        <f t="shared" si="1"/>
        <v>1221429.32</v>
      </c>
      <c r="G9" s="31">
        <f t="shared" si="3"/>
        <v>2801815.48</v>
      </c>
      <c r="H9" s="31">
        <f t="shared" si="2"/>
        <v>100</v>
      </c>
      <c r="I9" s="32"/>
    </row>
    <row r="10" spans="1:9" ht="18.75">
      <c r="A10" s="11" t="s">
        <v>9</v>
      </c>
      <c r="B10" s="11" t="s">
        <v>30</v>
      </c>
      <c r="C10" s="13" t="s">
        <v>78</v>
      </c>
      <c r="D10" s="46">
        <v>10000</v>
      </c>
      <c r="E10" s="46">
        <v>0</v>
      </c>
      <c r="F10" s="31">
        <f>D10-E10</f>
        <v>10000</v>
      </c>
      <c r="G10" s="31">
        <f t="shared" si="3"/>
        <v>10000</v>
      </c>
      <c r="H10" s="31">
        <f t="shared" si="2"/>
        <v>100</v>
      </c>
      <c r="I10" s="32"/>
    </row>
    <row r="11" spans="1:9" ht="37.5">
      <c r="A11" s="11" t="s">
        <v>9</v>
      </c>
      <c r="B11" s="11" t="s">
        <v>47</v>
      </c>
      <c r="C11" s="14" t="s">
        <v>13</v>
      </c>
      <c r="D11" s="46">
        <v>1972589.92</v>
      </c>
      <c r="E11" s="46">
        <v>1156793.6299999999</v>
      </c>
      <c r="F11" s="31">
        <f t="shared" si="1"/>
        <v>815796.29</v>
      </c>
      <c r="G11" s="31">
        <f t="shared" si="3"/>
        <v>1972589.92</v>
      </c>
      <c r="H11" s="31">
        <f t="shared" si="2"/>
        <v>100</v>
      </c>
      <c r="I11" s="32"/>
    </row>
    <row r="12" spans="1:9" ht="18.75">
      <c r="A12" s="11" t="s">
        <v>39</v>
      </c>
      <c r="B12" s="11" t="s">
        <v>38</v>
      </c>
      <c r="C12" s="14" t="s">
        <v>69</v>
      </c>
      <c r="D12" s="46">
        <f>D13</f>
        <v>228228</v>
      </c>
      <c r="E12" s="46">
        <f>E13</f>
        <v>153386.82999999999</v>
      </c>
      <c r="F12" s="31">
        <f t="shared" si="1"/>
        <v>74841.170000000013</v>
      </c>
      <c r="G12" s="31">
        <f t="shared" si="3"/>
        <v>228228</v>
      </c>
      <c r="H12" s="31">
        <f t="shared" si="2"/>
        <v>100</v>
      </c>
      <c r="I12" s="32"/>
    </row>
    <row r="13" spans="1:9" ht="37.5">
      <c r="A13" s="11" t="s">
        <v>39</v>
      </c>
      <c r="B13" s="11" t="s">
        <v>24</v>
      </c>
      <c r="C13" s="14" t="s">
        <v>75</v>
      </c>
      <c r="D13" s="46">
        <v>228228</v>
      </c>
      <c r="E13" s="46">
        <v>153386.82999999999</v>
      </c>
      <c r="F13" s="31">
        <f t="shared" si="1"/>
        <v>74841.170000000013</v>
      </c>
      <c r="G13" s="31">
        <f t="shared" si="3"/>
        <v>228228</v>
      </c>
      <c r="H13" s="31">
        <f t="shared" si="2"/>
        <v>100</v>
      </c>
      <c r="I13" s="32"/>
    </row>
    <row r="14" spans="1:9" ht="37.5">
      <c r="A14" s="11" t="s">
        <v>24</v>
      </c>
      <c r="B14" s="11" t="s">
        <v>38</v>
      </c>
      <c r="C14" s="14" t="s">
        <v>66</v>
      </c>
      <c r="D14" s="46">
        <f>D15</f>
        <v>390000</v>
      </c>
      <c r="E14" s="46">
        <f>E15</f>
        <v>250088.65</v>
      </c>
      <c r="F14" s="31">
        <f t="shared" si="1"/>
        <v>139911.35</v>
      </c>
      <c r="G14" s="31">
        <f t="shared" si="3"/>
        <v>390000</v>
      </c>
      <c r="H14" s="31">
        <f t="shared" si="2"/>
        <v>100</v>
      </c>
      <c r="I14" s="32"/>
    </row>
    <row r="15" spans="1:9" ht="75">
      <c r="A15" s="7" t="s">
        <v>24</v>
      </c>
      <c r="B15" s="11" t="s">
        <v>29</v>
      </c>
      <c r="C15" s="14" t="s">
        <v>80</v>
      </c>
      <c r="D15" s="46">
        <v>390000</v>
      </c>
      <c r="E15" s="46">
        <v>250088.65</v>
      </c>
      <c r="F15" s="31">
        <f t="shared" si="1"/>
        <v>139911.35</v>
      </c>
      <c r="G15" s="31">
        <f t="shared" si="3"/>
        <v>390000</v>
      </c>
      <c r="H15" s="31">
        <f t="shared" si="2"/>
        <v>100</v>
      </c>
      <c r="I15" s="32"/>
    </row>
    <row r="16" spans="1:9" ht="18.75">
      <c r="A16" s="11" t="s">
        <v>25</v>
      </c>
      <c r="B16" s="11" t="s">
        <v>38</v>
      </c>
      <c r="C16" s="14" t="s">
        <v>14</v>
      </c>
      <c r="D16" s="46">
        <f>D17+D19+D18</f>
        <v>11711304.060000001</v>
      </c>
      <c r="E16" s="46">
        <f t="shared" ref="E16:F16" si="4">E17+E19+E18</f>
        <v>1485853.37</v>
      </c>
      <c r="F16" s="46">
        <f t="shared" si="4"/>
        <v>10225450.690000001</v>
      </c>
      <c r="G16" s="31">
        <f t="shared" si="3"/>
        <v>11711304.060000001</v>
      </c>
      <c r="H16" s="31">
        <f t="shared" si="2"/>
        <v>100</v>
      </c>
      <c r="I16" s="32"/>
    </row>
    <row r="17" spans="1:9" ht="18.75">
      <c r="A17" s="11" t="s">
        <v>25</v>
      </c>
      <c r="B17" s="11" t="s">
        <v>9</v>
      </c>
      <c r="C17" s="14" t="s">
        <v>15</v>
      </c>
      <c r="D17" s="46">
        <v>61792.5</v>
      </c>
      <c r="E17" s="46">
        <v>56439.519999999997</v>
      </c>
      <c r="F17" s="31">
        <f t="shared" si="1"/>
        <v>5352.9800000000032</v>
      </c>
      <c r="G17" s="31">
        <f t="shared" si="3"/>
        <v>61792.5</v>
      </c>
      <c r="H17" s="31">
        <f t="shared" si="2"/>
        <v>100</v>
      </c>
      <c r="I17" s="32"/>
    </row>
    <row r="18" spans="1:9" ht="37.5">
      <c r="A18" s="11" t="s">
        <v>25</v>
      </c>
      <c r="B18" s="11" t="s">
        <v>28</v>
      </c>
      <c r="C18" s="14" t="s">
        <v>61</v>
      </c>
      <c r="D18" s="46">
        <v>11619511.560000001</v>
      </c>
      <c r="E18" s="46">
        <v>1424513.85</v>
      </c>
      <c r="F18" s="31">
        <f t="shared" si="1"/>
        <v>10194997.710000001</v>
      </c>
      <c r="G18" s="31">
        <f t="shared" si="3"/>
        <v>11619511.560000001</v>
      </c>
      <c r="H18" s="31">
        <f t="shared" si="2"/>
        <v>100</v>
      </c>
      <c r="I18" s="32"/>
    </row>
    <row r="19" spans="1:9" ht="37.5">
      <c r="A19" s="11" t="s">
        <v>25</v>
      </c>
      <c r="B19" s="11" t="s">
        <v>40</v>
      </c>
      <c r="C19" s="14" t="s">
        <v>16</v>
      </c>
      <c r="D19" s="46">
        <v>30000</v>
      </c>
      <c r="E19" s="46">
        <v>4900</v>
      </c>
      <c r="F19" s="31">
        <f t="shared" si="1"/>
        <v>25100</v>
      </c>
      <c r="G19" s="31">
        <f t="shared" si="3"/>
        <v>30000</v>
      </c>
      <c r="H19" s="31">
        <f t="shared" si="2"/>
        <v>100</v>
      </c>
      <c r="I19" s="32"/>
    </row>
    <row r="20" spans="1:9" ht="37.5">
      <c r="A20" s="11" t="s">
        <v>26</v>
      </c>
      <c r="B20" s="11" t="s">
        <v>38</v>
      </c>
      <c r="C20" s="14" t="s">
        <v>17</v>
      </c>
      <c r="D20" s="46">
        <f>D21</f>
        <v>5154682.67</v>
      </c>
      <c r="E20" s="46">
        <f>E21</f>
        <v>1367901.62</v>
      </c>
      <c r="F20" s="31">
        <f t="shared" si="1"/>
        <v>3786781.05</v>
      </c>
      <c r="G20" s="31">
        <f t="shared" si="3"/>
        <v>5154682.67</v>
      </c>
      <c r="H20" s="31">
        <f t="shared" si="2"/>
        <v>100</v>
      </c>
      <c r="I20" s="32"/>
    </row>
    <row r="21" spans="1:9" ht="18.75">
      <c r="A21" s="11" t="s">
        <v>26</v>
      </c>
      <c r="B21" s="11" t="s">
        <v>24</v>
      </c>
      <c r="C21" s="14" t="s">
        <v>18</v>
      </c>
      <c r="D21" s="46">
        <v>5154682.67</v>
      </c>
      <c r="E21" s="46">
        <v>1367901.62</v>
      </c>
      <c r="F21" s="31">
        <f t="shared" si="1"/>
        <v>3786781.05</v>
      </c>
      <c r="G21" s="31">
        <f t="shared" si="3"/>
        <v>5154682.67</v>
      </c>
      <c r="H21" s="31">
        <f t="shared" si="2"/>
        <v>100</v>
      </c>
      <c r="I21" s="32"/>
    </row>
    <row r="22" spans="1:9" ht="18.75">
      <c r="A22" s="11" t="s">
        <v>79</v>
      </c>
      <c r="B22" s="11" t="s">
        <v>38</v>
      </c>
      <c r="C22" s="14" t="s">
        <v>81</v>
      </c>
      <c r="D22" s="46">
        <f>D23</f>
        <v>90000</v>
      </c>
      <c r="E22" s="46">
        <f>E23</f>
        <v>18494</v>
      </c>
      <c r="F22" s="31">
        <f t="shared" ref="F22" si="5">D22-E22</f>
        <v>71506</v>
      </c>
      <c r="G22" s="31">
        <f t="shared" si="3"/>
        <v>90000</v>
      </c>
      <c r="H22" s="31">
        <f t="shared" ref="H22" si="6">G22/D22*100</f>
        <v>100</v>
      </c>
      <c r="I22" s="32"/>
    </row>
    <row r="23" spans="1:9" ht="18.75">
      <c r="A23" s="11" t="s">
        <v>82</v>
      </c>
      <c r="B23" s="11" t="s">
        <v>79</v>
      </c>
      <c r="C23" s="14" t="s">
        <v>83</v>
      </c>
      <c r="D23" s="46">
        <v>90000</v>
      </c>
      <c r="E23" s="46">
        <v>18494</v>
      </c>
      <c r="F23" s="31">
        <f t="shared" ref="F23" si="7">D23-E23</f>
        <v>71506</v>
      </c>
      <c r="G23" s="31">
        <f t="shared" si="3"/>
        <v>90000</v>
      </c>
      <c r="H23" s="31">
        <f t="shared" ref="H23" si="8">G23/D23*100</f>
        <v>100</v>
      </c>
      <c r="I23" s="32"/>
    </row>
    <row r="24" spans="1:9" ht="18.75">
      <c r="A24" s="11" t="s">
        <v>27</v>
      </c>
      <c r="B24" s="11" t="s">
        <v>38</v>
      </c>
      <c r="C24" s="15" t="s">
        <v>63</v>
      </c>
      <c r="D24" s="46">
        <f>D25</f>
        <v>1984005.31</v>
      </c>
      <c r="E24" s="46">
        <f>E25</f>
        <v>1269849.04</v>
      </c>
      <c r="F24" s="31">
        <f t="shared" si="1"/>
        <v>714156.27</v>
      </c>
      <c r="G24" s="31">
        <f t="shared" si="3"/>
        <v>1984005.31</v>
      </c>
      <c r="H24" s="31">
        <f t="shared" si="2"/>
        <v>100</v>
      </c>
      <c r="I24" s="32"/>
    </row>
    <row r="25" spans="1:9" ht="18.75">
      <c r="A25" s="11" t="s">
        <v>27</v>
      </c>
      <c r="B25" s="11" t="s">
        <v>9</v>
      </c>
      <c r="C25" s="15" t="s">
        <v>19</v>
      </c>
      <c r="D25" s="46">
        <v>1984005.31</v>
      </c>
      <c r="E25" s="46">
        <v>1269849.04</v>
      </c>
      <c r="F25" s="31">
        <f t="shared" si="1"/>
        <v>714156.27</v>
      </c>
      <c r="G25" s="31">
        <f t="shared" si="3"/>
        <v>1984005.31</v>
      </c>
      <c r="H25" s="31">
        <f t="shared" si="2"/>
        <v>100</v>
      </c>
      <c r="I25" s="32"/>
    </row>
    <row r="26" spans="1:9" ht="18.75">
      <c r="A26" s="11" t="s">
        <v>29</v>
      </c>
      <c r="B26" s="11" t="s">
        <v>38</v>
      </c>
      <c r="C26" s="15" t="s">
        <v>21</v>
      </c>
      <c r="D26" s="46">
        <f>D27</f>
        <v>292855.67999999999</v>
      </c>
      <c r="E26" s="46">
        <f>E27</f>
        <v>219641.76</v>
      </c>
      <c r="F26" s="31">
        <f t="shared" si="1"/>
        <v>73213.919999999984</v>
      </c>
      <c r="G26" s="31">
        <f t="shared" si="3"/>
        <v>292855.67999999999</v>
      </c>
      <c r="H26" s="31">
        <f t="shared" si="2"/>
        <v>100</v>
      </c>
      <c r="I26" s="32"/>
    </row>
    <row r="27" spans="1:9" ht="18.75">
      <c r="A27" s="11" t="s">
        <v>29</v>
      </c>
      <c r="B27" s="11" t="s">
        <v>9</v>
      </c>
      <c r="C27" s="15" t="s">
        <v>22</v>
      </c>
      <c r="D27" s="46">
        <v>292855.67999999999</v>
      </c>
      <c r="E27" s="46">
        <v>219641.76</v>
      </c>
      <c r="F27" s="31">
        <f t="shared" si="1"/>
        <v>73213.919999999984</v>
      </c>
      <c r="G27" s="31">
        <f t="shared" si="3"/>
        <v>292855.67999999999</v>
      </c>
      <c r="H27" s="31">
        <f t="shared" si="2"/>
        <v>100</v>
      </c>
      <c r="I27" s="32"/>
    </row>
    <row r="28" spans="1:9" ht="18.75">
      <c r="A28" s="11" t="s">
        <v>30</v>
      </c>
      <c r="B28" s="11" t="s">
        <v>38</v>
      </c>
      <c r="C28" s="15" t="s">
        <v>20</v>
      </c>
      <c r="D28" s="46">
        <f>D29</f>
        <v>343576.16</v>
      </c>
      <c r="E28" s="46">
        <f>E29</f>
        <v>337672.42</v>
      </c>
      <c r="F28" s="31">
        <f t="shared" si="1"/>
        <v>5903.7399999999907</v>
      </c>
      <c r="G28" s="31">
        <f t="shared" si="3"/>
        <v>343576.16</v>
      </c>
      <c r="H28" s="31">
        <f t="shared" si="2"/>
        <v>100</v>
      </c>
      <c r="I28" s="32"/>
    </row>
    <row r="29" spans="1:9" ht="18.75">
      <c r="A29" s="11" t="s">
        <v>30</v>
      </c>
      <c r="B29" s="11" t="s">
        <v>39</v>
      </c>
      <c r="C29" s="15" t="s">
        <v>48</v>
      </c>
      <c r="D29" s="46">
        <v>343576.16</v>
      </c>
      <c r="E29" s="46">
        <v>337672.42</v>
      </c>
      <c r="F29" s="31">
        <f t="shared" si="1"/>
        <v>5903.7399999999907</v>
      </c>
      <c r="G29" s="31">
        <f t="shared" si="3"/>
        <v>343576.16</v>
      </c>
      <c r="H29" s="31">
        <f t="shared" si="2"/>
        <v>100</v>
      </c>
      <c r="I29" s="32"/>
    </row>
    <row r="30" spans="1:9" ht="37.5">
      <c r="A30" s="11" t="s">
        <v>47</v>
      </c>
      <c r="B30" s="11" t="s">
        <v>38</v>
      </c>
      <c r="C30" s="15" t="s">
        <v>106</v>
      </c>
      <c r="D30" s="46">
        <f>D31</f>
        <v>160.66</v>
      </c>
      <c r="E30" s="46">
        <f t="shared" ref="E30:H30" si="9">E31</f>
        <v>0</v>
      </c>
      <c r="F30" s="46">
        <f t="shared" si="9"/>
        <v>160.66</v>
      </c>
      <c r="G30" s="46">
        <f t="shared" si="9"/>
        <v>160.66</v>
      </c>
      <c r="H30" s="46">
        <f t="shared" si="9"/>
        <v>100</v>
      </c>
      <c r="I30" s="32"/>
    </row>
    <row r="31" spans="1:9" ht="56.25">
      <c r="A31" s="11" t="s">
        <v>47</v>
      </c>
      <c r="B31" s="11" t="s">
        <v>9</v>
      </c>
      <c r="C31" s="15" t="s">
        <v>107</v>
      </c>
      <c r="D31" s="46">
        <v>160.66</v>
      </c>
      <c r="E31" s="46">
        <v>0</v>
      </c>
      <c r="F31" s="31">
        <f>D31-E31</f>
        <v>160.66</v>
      </c>
      <c r="G31" s="31">
        <f>D31</f>
        <v>160.66</v>
      </c>
      <c r="H31" s="31">
        <v>100</v>
      </c>
      <c r="I31" s="32"/>
    </row>
    <row r="32" spans="1:9" ht="37.15" customHeight="1">
      <c r="A32" s="17"/>
      <c r="B32" s="63" t="s">
        <v>67</v>
      </c>
      <c r="C32" s="63"/>
      <c r="D32" s="46">
        <f>доходы!E8-расходы!D6</f>
        <v>-1781812.5000000037</v>
      </c>
      <c r="E32" s="46">
        <f>доходы!F8-расходы!E6</f>
        <v>-1626596.4799999986</v>
      </c>
      <c r="F32" s="46">
        <f>доходы!G8-расходы!F6</f>
        <v>-155216.020000007</v>
      </c>
      <c r="G32" s="46">
        <f>доходы!H8-расходы!G6</f>
        <v>-1781812.5000000037</v>
      </c>
      <c r="H32" s="31">
        <v>0</v>
      </c>
      <c r="I32" s="32"/>
    </row>
    <row r="33" spans="2:9" ht="18.75">
      <c r="B33" s="7"/>
      <c r="C33" s="2"/>
      <c r="D33" s="49"/>
      <c r="E33" s="49"/>
      <c r="F33" s="33"/>
      <c r="G33" s="33"/>
      <c r="H33" s="33"/>
      <c r="I33" s="32"/>
    </row>
    <row r="34" spans="2:9" ht="18.75">
      <c r="B34" s="7"/>
      <c r="C34" s="2"/>
      <c r="D34" s="49"/>
      <c r="E34" s="49"/>
      <c r="F34" s="33"/>
      <c r="G34" s="33"/>
      <c r="H34" s="33"/>
      <c r="I34" s="32"/>
    </row>
    <row r="35" spans="2:9" ht="18.75">
      <c r="B35" s="7"/>
      <c r="C35" s="2"/>
      <c r="D35" s="49"/>
      <c r="E35" s="49"/>
      <c r="F35" s="33"/>
      <c r="G35" s="33"/>
      <c r="H35" s="33"/>
      <c r="I35" s="32"/>
    </row>
    <row r="36" spans="2:9" ht="18.75">
      <c r="B36" s="7"/>
      <c r="C36" s="2"/>
      <c r="D36" s="49"/>
      <c r="E36" s="49"/>
      <c r="F36" s="33"/>
      <c r="G36" s="33"/>
      <c r="H36" s="33"/>
      <c r="I36" s="32"/>
    </row>
    <row r="37" spans="2:9" ht="18.75">
      <c r="B37" s="7"/>
      <c r="C37" s="2"/>
      <c r="D37" s="49"/>
      <c r="E37" s="49"/>
      <c r="F37" s="33"/>
      <c r="G37" s="33"/>
      <c r="H37" s="33"/>
      <c r="I37" s="32"/>
    </row>
    <row r="38" spans="2:9" ht="18.75">
      <c r="B38" s="7"/>
      <c r="C38" s="2"/>
      <c r="D38" s="49"/>
      <c r="E38" s="49"/>
      <c r="F38" s="33"/>
      <c r="G38" s="33"/>
      <c r="H38" s="33"/>
      <c r="I38" s="32"/>
    </row>
    <row r="39" spans="2:9" ht="18.75">
      <c r="B39" s="7"/>
      <c r="C39" s="2"/>
      <c r="D39" s="49"/>
      <c r="E39" s="49"/>
      <c r="F39" s="33"/>
      <c r="G39" s="33"/>
      <c r="H39" s="33"/>
      <c r="I39" s="32"/>
    </row>
    <row r="40" spans="2:9" ht="18.75">
      <c r="B40" s="7"/>
      <c r="C40" s="2"/>
      <c r="D40" s="49"/>
      <c r="E40" s="49"/>
      <c r="F40" s="33"/>
      <c r="G40" s="33"/>
      <c r="H40" s="33"/>
      <c r="I40" s="32"/>
    </row>
    <row r="41" spans="2:9" ht="18.75">
      <c r="B41" s="6"/>
      <c r="C41" s="2"/>
      <c r="D41" s="49"/>
      <c r="E41" s="49"/>
      <c r="F41" s="33"/>
      <c r="G41" s="33"/>
      <c r="H41" s="33"/>
      <c r="I41" s="32"/>
    </row>
    <row r="42" spans="2:9" ht="18.75">
      <c r="B42" s="6"/>
      <c r="C42" s="2"/>
      <c r="D42" s="49"/>
      <c r="E42" s="49"/>
      <c r="F42" s="33"/>
      <c r="G42" s="33"/>
      <c r="H42" s="33"/>
      <c r="I42" s="32"/>
    </row>
    <row r="43" spans="2:9" ht="18.75">
      <c r="B43" s="6"/>
      <c r="C43" s="2"/>
      <c r="D43" s="49"/>
      <c r="E43" s="49"/>
      <c r="F43" s="33"/>
      <c r="G43" s="33"/>
      <c r="H43" s="33"/>
      <c r="I43" s="32"/>
    </row>
    <row r="44" spans="2:9" ht="18.75">
      <c r="B44" s="6"/>
      <c r="C44" s="2"/>
      <c r="D44" s="49"/>
      <c r="E44" s="49"/>
      <c r="F44" s="33"/>
      <c r="G44" s="33"/>
      <c r="H44" s="33"/>
      <c r="I44" s="32"/>
    </row>
    <row r="45" spans="2:9" ht="18.75">
      <c r="B45" s="6"/>
      <c r="C45" s="2"/>
      <c r="D45" s="49"/>
      <c r="E45" s="49"/>
      <c r="F45" s="33"/>
      <c r="G45" s="33"/>
      <c r="H45" s="33"/>
      <c r="I45" s="32"/>
    </row>
    <row r="46" spans="2:9" ht="18.75">
      <c r="B46" s="6"/>
      <c r="C46" s="2"/>
      <c r="D46" s="49"/>
      <c r="E46" s="49"/>
      <c r="F46" s="33"/>
      <c r="G46" s="33"/>
      <c r="H46" s="33"/>
      <c r="I46" s="32"/>
    </row>
    <row r="47" spans="2:9" ht="18.75">
      <c r="B47" s="6"/>
      <c r="C47" s="2"/>
      <c r="D47" s="49"/>
      <c r="E47" s="49"/>
      <c r="F47" s="33"/>
      <c r="G47" s="33"/>
      <c r="H47" s="33"/>
      <c r="I47" s="32"/>
    </row>
    <row r="48" spans="2:9" ht="18.75">
      <c r="B48" s="6"/>
      <c r="C48" s="2"/>
      <c r="D48" s="49"/>
      <c r="E48" s="49"/>
      <c r="F48" s="33"/>
      <c r="G48" s="33"/>
      <c r="H48" s="33"/>
      <c r="I48" s="32"/>
    </row>
    <row r="49" spans="2:9" ht="18.75">
      <c r="B49" s="6"/>
      <c r="C49" s="2"/>
      <c r="D49" s="49"/>
      <c r="E49" s="49"/>
      <c r="F49" s="33"/>
      <c r="G49" s="33"/>
      <c r="H49" s="33"/>
      <c r="I49" s="32"/>
    </row>
    <row r="50" spans="2:9" ht="18.75">
      <c r="B50" s="6"/>
      <c r="C50" s="2"/>
      <c r="D50" s="49"/>
      <c r="E50" s="49"/>
      <c r="F50" s="33"/>
      <c r="G50" s="33"/>
      <c r="H50" s="33"/>
      <c r="I50" s="32"/>
    </row>
    <row r="51" spans="2:9" ht="18.75">
      <c r="B51" s="6"/>
      <c r="C51" s="2"/>
      <c r="D51" s="49"/>
      <c r="E51" s="49"/>
      <c r="F51" s="33"/>
      <c r="G51" s="33"/>
      <c r="H51" s="33"/>
      <c r="I51" s="32"/>
    </row>
    <row r="52" spans="2:9" ht="18.75">
      <c r="B52" s="6"/>
      <c r="C52" s="2"/>
      <c r="D52" s="49"/>
      <c r="E52" s="49"/>
      <c r="F52" s="33"/>
      <c r="G52" s="33"/>
      <c r="H52" s="33"/>
      <c r="I52" s="32"/>
    </row>
    <row r="53" spans="2:9" ht="18.75">
      <c r="B53" s="6"/>
      <c r="C53" s="2"/>
      <c r="D53" s="49"/>
      <c r="E53" s="49"/>
      <c r="F53" s="33"/>
      <c r="G53" s="33"/>
      <c r="H53" s="33"/>
      <c r="I53" s="32"/>
    </row>
    <row r="54" spans="2:9" ht="18.75">
      <c r="B54" s="6"/>
      <c r="C54" s="2"/>
      <c r="D54" s="49"/>
      <c r="E54" s="49"/>
      <c r="F54" s="33"/>
      <c r="G54" s="33"/>
      <c r="H54" s="33"/>
      <c r="I54" s="32"/>
    </row>
    <row r="55" spans="2:9" ht="18.75">
      <c r="B55" s="6"/>
      <c r="C55" s="2"/>
      <c r="D55" s="49"/>
      <c r="E55" s="49"/>
      <c r="F55" s="33"/>
      <c r="G55" s="33"/>
      <c r="H55" s="33"/>
      <c r="I55" s="32"/>
    </row>
    <row r="56" spans="2:9" ht="18.75">
      <c r="B56" s="6"/>
      <c r="C56" s="2"/>
      <c r="D56" s="49"/>
      <c r="E56" s="49"/>
      <c r="F56" s="33"/>
      <c r="G56" s="33"/>
      <c r="H56" s="33"/>
      <c r="I56" s="32"/>
    </row>
    <row r="57" spans="2:9" ht="18.75">
      <c r="B57" s="6"/>
      <c r="C57" s="2"/>
      <c r="D57" s="49"/>
      <c r="E57" s="49"/>
      <c r="F57" s="33"/>
      <c r="G57" s="33"/>
      <c r="H57" s="33"/>
      <c r="I57" s="32"/>
    </row>
    <row r="58" spans="2:9" ht="18.75">
      <c r="B58" s="6"/>
      <c r="C58" s="2"/>
      <c r="D58" s="49"/>
      <c r="E58" s="49"/>
      <c r="F58" s="33"/>
      <c r="G58" s="33"/>
      <c r="H58" s="33"/>
      <c r="I58" s="32"/>
    </row>
    <row r="59" spans="2:9" ht="18.75">
      <c r="B59" s="6"/>
      <c r="C59" s="2"/>
      <c r="D59" s="49"/>
      <c r="E59" s="49"/>
      <c r="F59" s="33"/>
      <c r="G59" s="33"/>
      <c r="H59" s="33"/>
      <c r="I59" s="32"/>
    </row>
    <row r="60" spans="2:9" ht="18.75">
      <c r="B60" s="6"/>
      <c r="C60" s="2"/>
      <c r="D60" s="49"/>
      <c r="E60" s="49"/>
      <c r="F60" s="33"/>
      <c r="G60" s="33"/>
      <c r="H60" s="33"/>
      <c r="I60" s="32"/>
    </row>
    <row r="61" spans="2:9" ht="18.75">
      <c r="B61" s="6"/>
      <c r="C61" s="2"/>
      <c r="D61" s="49"/>
      <c r="E61" s="49"/>
      <c r="F61" s="33"/>
      <c r="G61" s="33"/>
      <c r="H61" s="33"/>
      <c r="I61" s="32"/>
    </row>
    <row r="62" spans="2:9" ht="18.75">
      <c r="B62" s="6"/>
      <c r="C62" s="2"/>
      <c r="D62" s="49"/>
      <c r="E62" s="49"/>
      <c r="F62" s="33"/>
      <c r="G62" s="33"/>
      <c r="H62" s="33"/>
      <c r="I62" s="32"/>
    </row>
    <row r="63" spans="2:9" ht="18.75">
      <c r="B63" s="6"/>
      <c r="C63" s="2"/>
      <c r="D63" s="49"/>
      <c r="E63" s="49"/>
      <c r="F63" s="33"/>
      <c r="G63" s="33"/>
      <c r="H63" s="33"/>
      <c r="I63" s="32"/>
    </row>
    <row r="64" spans="2:9" ht="18.75">
      <c r="B64" s="6"/>
      <c r="C64" s="2"/>
      <c r="D64" s="49"/>
      <c r="E64" s="49"/>
      <c r="F64" s="33"/>
      <c r="G64" s="33"/>
      <c r="H64" s="33"/>
      <c r="I64" s="32"/>
    </row>
    <row r="65" spans="2:9" ht="18.75">
      <c r="B65" s="6"/>
      <c r="C65" s="2"/>
      <c r="D65" s="49"/>
      <c r="E65" s="49"/>
      <c r="F65" s="33"/>
      <c r="G65" s="33"/>
      <c r="H65" s="33"/>
      <c r="I65" s="32"/>
    </row>
    <row r="66" spans="2:9" ht="18.75">
      <c r="B66" s="6"/>
      <c r="C66" s="2"/>
      <c r="D66" s="49"/>
      <c r="E66" s="49"/>
      <c r="F66" s="33"/>
      <c r="G66" s="33"/>
      <c r="H66" s="33"/>
      <c r="I66" s="32"/>
    </row>
    <row r="67" spans="2:9" ht="18.75">
      <c r="B67" s="6"/>
      <c r="C67" s="2"/>
      <c r="D67" s="49"/>
      <c r="E67" s="49"/>
      <c r="F67" s="33"/>
      <c r="G67" s="33"/>
      <c r="H67" s="33"/>
      <c r="I67" s="32"/>
    </row>
    <row r="68" spans="2:9" ht="18.75">
      <c r="B68" s="6"/>
      <c r="C68" s="2"/>
      <c r="D68" s="49"/>
      <c r="E68" s="49"/>
      <c r="F68" s="33"/>
      <c r="G68" s="33"/>
      <c r="H68" s="33"/>
      <c r="I68" s="32"/>
    </row>
    <row r="69" spans="2:9" ht="18.75">
      <c r="B69" s="6"/>
      <c r="C69" s="2"/>
      <c r="D69" s="49"/>
      <c r="E69" s="49"/>
      <c r="F69" s="33"/>
      <c r="G69" s="33"/>
      <c r="H69" s="33"/>
      <c r="I69" s="32"/>
    </row>
    <row r="70" spans="2:9" ht="18.75">
      <c r="B70" s="6"/>
      <c r="C70" s="2"/>
      <c r="D70" s="49"/>
      <c r="E70" s="49"/>
      <c r="F70" s="33"/>
      <c r="G70" s="33"/>
      <c r="H70" s="33"/>
      <c r="I70" s="32"/>
    </row>
    <row r="71" spans="2:9" ht="18.75">
      <c r="B71" s="6"/>
      <c r="C71" s="2"/>
      <c r="D71" s="49"/>
      <c r="E71" s="49"/>
      <c r="F71" s="33"/>
      <c r="G71" s="33"/>
      <c r="H71" s="33"/>
      <c r="I71" s="32"/>
    </row>
    <row r="72" spans="2:9" ht="18.75">
      <c r="B72" s="6"/>
      <c r="C72" s="2"/>
      <c r="D72" s="49"/>
      <c r="E72" s="49"/>
      <c r="F72" s="33"/>
      <c r="G72" s="33"/>
      <c r="H72" s="33"/>
      <c r="I72" s="32"/>
    </row>
    <row r="73" spans="2:9" ht="18.75">
      <c r="B73" s="6"/>
      <c r="C73" s="2"/>
      <c r="D73" s="49"/>
      <c r="E73" s="49"/>
      <c r="F73" s="33"/>
      <c r="G73" s="33"/>
      <c r="H73" s="33"/>
      <c r="I73" s="32"/>
    </row>
    <row r="74" spans="2:9" ht="18.75">
      <c r="B74" s="6"/>
      <c r="C74" s="2"/>
      <c r="D74" s="49"/>
      <c r="E74" s="49"/>
      <c r="F74" s="33"/>
      <c r="G74" s="33"/>
      <c r="H74" s="33"/>
      <c r="I74" s="32"/>
    </row>
    <row r="75" spans="2:9" ht="18.75">
      <c r="B75" s="6"/>
      <c r="C75" s="2"/>
      <c r="D75" s="49"/>
      <c r="E75" s="49"/>
      <c r="F75" s="33"/>
      <c r="G75" s="33"/>
      <c r="H75" s="33"/>
      <c r="I75" s="32"/>
    </row>
    <row r="76" spans="2:9" ht="18.75">
      <c r="B76" s="6"/>
      <c r="C76" s="2"/>
      <c r="D76" s="49"/>
      <c r="E76" s="49"/>
      <c r="F76" s="33"/>
      <c r="G76" s="33"/>
      <c r="H76" s="33"/>
      <c r="I76" s="32"/>
    </row>
    <row r="77" spans="2:9" ht="18.75">
      <c r="B77" s="6"/>
      <c r="C77" s="2"/>
      <c r="D77" s="49"/>
      <c r="E77" s="49"/>
      <c r="F77" s="33"/>
      <c r="G77" s="33"/>
      <c r="H77" s="33"/>
      <c r="I77" s="32"/>
    </row>
    <row r="78" spans="2:9" ht="18.75">
      <c r="B78" s="6"/>
      <c r="C78" s="2"/>
      <c r="D78" s="49"/>
      <c r="E78" s="49"/>
      <c r="F78" s="33"/>
      <c r="G78" s="33"/>
      <c r="H78" s="33"/>
      <c r="I78" s="32"/>
    </row>
    <row r="79" spans="2:9" ht="18.75">
      <c r="B79" s="6"/>
      <c r="C79" s="2"/>
      <c r="D79" s="49"/>
      <c r="E79" s="49"/>
      <c r="F79" s="33"/>
      <c r="G79" s="33"/>
      <c r="H79" s="33"/>
      <c r="I79" s="32"/>
    </row>
    <row r="80" spans="2:9" ht="18.75">
      <c r="B80" s="6"/>
      <c r="C80" s="2"/>
      <c r="D80" s="49"/>
      <c r="E80" s="49"/>
      <c r="F80" s="33"/>
      <c r="G80" s="33"/>
      <c r="H80" s="33"/>
      <c r="I80" s="32"/>
    </row>
    <row r="81" spans="2:9" ht="18.75">
      <c r="B81" s="6"/>
      <c r="C81" s="2"/>
      <c r="D81" s="49"/>
      <c r="E81" s="49"/>
      <c r="F81" s="33"/>
      <c r="G81" s="33"/>
      <c r="H81" s="33"/>
      <c r="I81" s="32"/>
    </row>
    <row r="82" spans="2:9" ht="18.75">
      <c r="B82" s="6"/>
      <c r="C82" s="2"/>
      <c r="D82" s="49"/>
      <c r="E82" s="49"/>
      <c r="F82" s="33"/>
      <c r="G82" s="33"/>
      <c r="H82" s="33"/>
      <c r="I82" s="32"/>
    </row>
    <row r="83" spans="2:9" ht="18.75">
      <c r="B83" s="6"/>
      <c r="C83" s="2"/>
      <c r="D83" s="49"/>
      <c r="E83" s="49"/>
      <c r="F83" s="33"/>
      <c r="G83" s="33"/>
      <c r="H83" s="33"/>
      <c r="I83" s="32"/>
    </row>
    <row r="84" spans="2:9" ht="18.75">
      <c r="B84" s="6"/>
      <c r="C84" s="2"/>
      <c r="D84" s="49"/>
      <c r="E84" s="49"/>
      <c r="F84" s="33"/>
      <c r="G84" s="33"/>
      <c r="H84" s="33"/>
      <c r="I84" s="32"/>
    </row>
    <row r="85" spans="2:9" ht="18.75">
      <c r="B85" s="6"/>
      <c r="C85" s="2"/>
      <c r="D85" s="49"/>
      <c r="E85" s="49"/>
      <c r="F85" s="33"/>
      <c r="G85" s="33"/>
      <c r="H85" s="33"/>
      <c r="I85" s="32"/>
    </row>
    <row r="86" spans="2:9" ht="18.75">
      <c r="B86" s="6"/>
      <c r="C86" s="2"/>
      <c r="D86" s="49"/>
      <c r="E86" s="49"/>
      <c r="F86" s="33"/>
      <c r="G86" s="33"/>
      <c r="H86" s="33"/>
      <c r="I86" s="32"/>
    </row>
    <row r="87" spans="2:9" ht="18.75">
      <c r="B87" s="6"/>
      <c r="C87" s="2"/>
      <c r="D87" s="49"/>
      <c r="E87" s="49"/>
      <c r="F87" s="33"/>
      <c r="G87" s="33"/>
      <c r="H87" s="33"/>
      <c r="I87" s="32"/>
    </row>
    <row r="88" spans="2:9" ht="18.75">
      <c r="B88" s="6"/>
      <c r="C88" s="2"/>
      <c r="D88" s="49"/>
      <c r="E88" s="49"/>
      <c r="F88" s="33"/>
      <c r="G88" s="33"/>
      <c r="H88" s="33"/>
      <c r="I88" s="32"/>
    </row>
    <row r="89" spans="2:9" ht="18.75">
      <c r="B89" s="6"/>
      <c r="C89" s="2"/>
      <c r="D89" s="49"/>
      <c r="E89" s="49"/>
      <c r="F89" s="33"/>
      <c r="G89" s="33"/>
      <c r="H89" s="33"/>
      <c r="I89" s="32"/>
    </row>
    <row r="90" spans="2:9" ht="18.75">
      <c r="B90" s="6"/>
      <c r="C90" s="2"/>
      <c r="D90" s="49"/>
      <c r="E90" s="49"/>
      <c r="F90" s="33"/>
      <c r="G90" s="33"/>
      <c r="H90" s="33"/>
      <c r="I90" s="32"/>
    </row>
    <row r="91" spans="2:9" ht="18.75">
      <c r="B91" s="6"/>
      <c r="C91" s="2"/>
      <c r="D91" s="49"/>
      <c r="E91" s="49"/>
      <c r="F91" s="33"/>
      <c r="G91" s="33"/>
      <c r="H91" s="33"/>
      <c r="I91" s="32"/>
    </row>
    <row r="92" spans="2:9" ht="18.75">
      <c r="B92" s="6"/>
      <c r="C92" s="2"/>
      <c r="D92" s="49"/>
      <c r="E92" s="49"/>
      <c r="F92" s="33"/>
      <c r="G92" s="33"/>
      <c r="H92" s="33"/>
      <c r="I92" s="32"/>
    </row>
    <row r="93" spans="2:9" ht="18.75">
      <c r="B93" s="6"/>
      <c r="C93" s="2"/>
      <c r="D93" s="49"/>
      <c r="E93" s="49"/>
      <c r="F93" s="33"/>
      <c r="G93" s="33"/>
      <c r="H93" s="33"/>
      <c r="I93" s="32"/>
    </row>
    <row r="94" spans="2:9" ht="18.75">
      <c r="B94" s="6"/>
      <c r="C94" s="2"/>
      <c r="D94" s="49"/>
      <c r="E94" s="49"/>
      <c r="F94" s="33"/>
      <c r="G94" s="33"/>
      <c r="H94" s="33"/>
      <c r="I94" s="32"/>
    </row>
    <row r="95" spans="2:9" ht="18.75">
      <c r="B95" s="6"/>
      <c r="C95" s="2"/>
      <c r="D95" s="49"/>
      <c r="E95" s="49"/>
      <c r="F95" s="33"/>
      <c r="G95" s="33"/>
      <c r="H95" s="33"/>
      <c r="I95" s="32"/>
    </row>
    <row r="96" spans="2:9" ht="18.75">
      <c r="B96" s="6"/>
      <c r="C96" s="2"/>
      <c r="D96" s="49"/>
      <c r="E96" s="49"/>
      <c r="F96" s="33"/>
      <c r="G96" s="33"/>
      <c r="H96" s="33"/>
      <c r="I96" s="32"/>
    </row>
    <row r="97" spans="2:9" ht="18.75">
      <c r="B97" s="6"/>
      <c r="C97" s="2"/>
      <c r="D97" s="49"/>
      <c r="E97" s="49"/>
      <c r="F97" s="33"/>
      <c r="G97" s="33"/>
      <c r="H97" s="33"/>
      <c r="I97" s="32"/>
    </row>
    <row r="98" spans="2:9" ht="18.75">
      <c r="B98" s="6"/>
      <c r="C98" s="2"/>
      <c r="D98" s="49"/>
      <c r="E98" s="49"/>
      <c r="F98" s="33"/>
      <c r="G98" s="33"/>
      <c r="H98" s="33"/>
      <c r="I98" s="32"/>
    </row>
    <row r="99" spans="2:9" ht="18.75">
      <c r="B99" s="6"/>
      <c r="C99" s="2"/>
      <c r="D99" s="49"/>
      <c r="E99" s="49"/>
      <c r="F99" s="33"/>
      <c r="G99" s="33"/>
      <c r="H99" s="33"/>
      <c r="I99" s="32"/>
    </row>
    <row r="100" spans="2:9" ht="18.75">
      <c r="B100" s="6"/>
      <c r="C100" s="2"/>
      <c r="D100" s="49"/>
      <c r="E100" s="49"/>
      <c r="F100" s="33"/>
      <c r="G100" s="33"/>
      <c r="H100" s="33"/>
      <c r="I100" s="32"/>
    </row>
    <row r="101" spans="2:9" ht="18.75">
      <c r="B101" s="6"/>
      <c r="C101" s="2"/>
      <c r="D101" s="49"/>
      <c r="E101" s="49"/>
      <c r="F101" s="33"/>
      <c r="G101" s="33"/>
      <c r="H101" s="33"/>
      <c r="I101" s="32"/>
    </row>
    <row r="102" spans="2:9" ht="18.75">
      <c r="B102" s="6"/>
      <c r="C102" s="2"/>
      <c r="D102" s="49"/>
      <c r="E102" s="49"/>
      <c r="F102" s="33"/>
      <c r="G102" s="33"/>
      <c r="H102" s="33"/>
      <c r="I102" s="32"/>
    </row>
    <row r="103" spans="2:9" ht="18.75">
      <c r="B103" s="6"/>
      <c r="C103" s="2"/>
      <c r="D103" s="49"/>
      <c r="E103" s="49"/>
      <c r="F103" s="33"/>
      <c r="G103" s="33"/>
      <c r="H103" s="33"/>
      <c r="I103" s="32"/>
    </row>
    <row r="104" spans="2:9" ht="18.75">
      <c r="B104" s="6"/>
      <c r="C104" s="2"/>
      <c r="D104" s="49"/>
      <c r="E104" s="49"/>
      <c r="F104" s="33"/>
      <c r="G104" s="33"/>
      <c r="H104" s="33"/>
      <c r="I104" s="32"/>
    </row>
    <row r="105" spans="2:9" ht="18.75">
      <c r="B105" s="6"/>
      <c r="C105" s="2"/>
      <c r="D105" s="49"/>
      <c r="E105" s="49"/>
      <c r="F105" s="33"/>
      <c r="G105" s="33"/>
      <c r="H105" s="33"/>
      <c r="I105" s="32"/>
    </row>
    <row r="106" spans="2:9" ht="18.75">
      <c r="B106" s="6"/>
      <c r="C106" s="2"/>
      <c r="D106" s="49"/>
      <c r="E106" s="49"/>
      <c r="F106" s="33"/>
      <c r="G106" s="33"/>
      <c r="H106" s="33"/>
      <c r="I106" s="32"/>
    </row>
    <row r="107" spans="2:9" ht="18.75">
      <c r="B107" s="6"/>
      <c r="C107" s="2"/>
      <c r="D107" s="49"/>
      <c r="E107" s="49"/>
      <c r="F107" s="33"/>
      <c r="G107" s="33"/>
      <c r="H107" s="33"/>
      <c r="I107" s="32"/>
    </row>
    <row r="108" spans="2:9" ht="18.75">
      <c r="B108" s="6"/>
      <c r="C108" s="2"/>
      <c r="D108" s="49"/>
      <c r="E108" s="49"/>
      <c r="F108" s="33"/>
      <c r="G108" s="33"/>
      <c r="H108" s="33"/>
      <c r="I108" s="32"/>
    </row>
    <row r="109" spans="2:9" ht="18.75">
      <c r="B109" s="6"/>
      <c r="C109" s="2"/>
      <c r="D109" s="49"/>
      <c r="E109" s="49"/>
      <c r="F109" s="33"/>
      <c r="G109" s="33"/>
      <c r="H109" s="33"/>
      <c r="I109" s="32"/>
    </row>
    <row r="110" spans="2:9" ht="18.75">
      <c r="B110" s="6"/>
      <c r="C110" s="2"/>
      <c r="D110" s="49"/>
      <c r="E110" s="49"/>
      <c r="F110" s="33"/>
      <c r="G110" s="33"/>
      <c r="H110" s="33"/>
      <c r="I110" s="32"/>
    </row>
    <row r="111" spans="2:9" ht="18.75">
      <c r="B111" s="6"/>
      <c r="C111" s="2"/>
      <c r="D111" s="49"/>
      <c r="E111" s="49"/>
      <c r="F111" s="33"/>
      <c r="G111" s="33"/>
      <c r="H111" s="33"/>
      <c r="I111" s="32"/>
    </row>
    <row r="112" spans="2:9" ht="18.75">
      <c r="B112" s="6"/>
      <c r="C112" s="2"/>
      <c r="D112" s="49"/>
      <c r="E112" s="49"/>
      <c r="F112" s="33"/>
      <c r="G112" s="33"/>
      <c r="H112" s="33"/>
      <c r="I112" s="32"/>
    </row>
    <row r="113" spans="2:9" ht="18.75">
      <c r="B113" s="6"/>
      <c r="C113" s="2"/>
      <c r="D113" s="49"/>
      <c r="E113" s="49"/>
      <c r="F113" s="33"/>
      <c r="G113" s="33"/>
      <c r="H113" s="33"/>
      <c r="I113" s="32"/>
    </row>
    <row r="114" spans="2:9" ht="18.75">
      <c r="B114" s="6"/>
      <c r="C114" s="2"/>
      <c r="D114" s="49"/>
      <c r="E114" s="49"/>
      <c r="F114" s="33"/>
      <c r="G114" s="33"/>
      <c r="H114" s="33"/>
      <c r="I114" s="32"/>
    </row>
    <row r="115" spans="2:9" ht="18.75">
      <c r="B115" s="6"/>
      <c r="C115" s="2"/>
      <c r="D115" s="49"/>
      <c r="E115" s="49"/>
      <c r="F115" s="33"/>
      <c r="G115" s="33"/>
      <c r="H115" s="33"/>
      <c r="I115" s="32"/>
    </row>
    <row r="116" spans="2:9" ht="18.75">
      <c r="B116" s="6"/>
      <c r="C116" s="2"/>
      <c r="D116" s="49"/>
      <c r="E116" s="49"/>
      <c r="F116" s="33"/>
      <c r="G116" s="33"/>
      <c r="H116" s="33"/>
      <c r="I116" s="32"/>
    </row>
    <row r="117" spans="2:9" ht="18.75">
      <c r="B117" s="6"/>
      <c r="C117" s="2"/>
      <c r="D117" s="49"/>
      <c r="E117" s="49"/>
      <c r="F117" s="33"/>
      <c r="G117" s="33"/>
      <c r="H117" s="33"/>
      <c r="I117" s="32"/>
    </row>
    <row r="118" spans="2:9" ht="18.75">
      <c r="B118" s="6"/>
      <c r="C118" s="2"/>
      <c r="D118" s="49"/>
      <c r="E118" s="49"/>
      <c r="F118" s="33"/>
      <c r="G118" s="33"/>
      <c r="H118" s="33"/>
      <c r="I118" s="32"/>
    </row>
    <row r="119" spans="2:9" ht="18.75">
      <c r="B119" s="6"/>
      <c r="C119" s="2"/>
      <c r="D119" s="49"/>
      <c r="E119" s="49"/>
      <c r="F119" s="33"/>
      <c r="G119" s="33"/>
      <c r="H119" s="33"/>
      <c r="I119" s="32"/>
    </row>
    <row r="120" spans="2:9" ht="18.75">
      <c r="B120" s="6"/>
      <c r="C120" s="2"/>
      <c r="D120" s="49"/>
      <c r="E120" s="49"/>
      <c r="F120" s="33"/>
      <c r="G120" s="33"/>
      <c r="H120" s="33"/>
      <c r="I120" s="32"/>
    </row>
    <row r="121" spans="2:9" ht="18.75">
      <c r="B121" s="6"/>
      <c r="C121" s="2"/>
      <c r="D121" s="49"/>
      <c r="E121" s="49"/>
      <c r="F121" s="33"/>
      <c r="G121" s="33"/>
      <c r="H121" s="33"/>
      <c r="I121" s="32"/>
    </row>
    <row r="122" spans="2:9" ht="18.75">
      <c r="B122" s="6"/>
      <c r="C122" s="2"/>
      <c r="D122" s="49"/>
      <c r="E122" s="49"/>
      <c r="F122" s="33"/>
      <c r="G122" s="33"/>
      <c r="H122" s="33"/>
      <c r="I122" s="32"/>
    </row>
    <row r="123" spans="2:9" ht="18.75">
      <c r="B123" s="6"/>
      <c r="C123" s="2"/>
      <c r="D123" s="49"/>
      <c r="E123" s="49"/>
      <c r="F123" s="33"/>
      <c r="G123" s="33"/>
      <c r="H123" s="33"/>
      <c r="I123" s="32"/>
    </row>
    <row r="124" spans="2:9" ht="18.75">
      <c r="B124" s="6"/>
      <c r="C124" s="2"/>
      <c r="D124" s="49"/>
      <c r="E124" s="49"/>
      <c r="F124" s="33"/>
      <c r="G124" s="33"/>
      <c r="H124" s="33"/>
      <c r="I124" s="32"/>
    </row>
    <row r="125" spans="2:9" ht="18.75">
      <c r="B125" s="6"/>
      <c r="C125" s="2"/>
      <c r="D125" s="49"/>
      <c r="E125" s="49"/>
      <c r="F125" s="33"/>
      <c r="G125" s="33"/>
      <c r="H125" s="33"/>
      <c r="I125" s="32"/>
    </row>
    <row r="126" spans="2:9" ht="18.75">
      <c r="B126" s="6"/>
      <c r="C126" s="2"/>
      <c r="D126" s="49"/>
      <c r="E126" s="49"/>
      <c r="F126" s="33"/>
      <c r="G126" s="33"/>
      <c r="H126" s="33"/>
      <c r="I126" s="32"/>
    </row>
    <row r="127" spans="2:9" ht="18.75">
      <c r="B127" s="6"/>
      <c r="C127" s="2"/>
      <c r="D127" s="49"/>
      <c r="E127" s="49"/>
      <c r="F127" s="33"/>
      <c r="G127" s="33"/>
      <c r="H127" s="33"/>
      <c r="I127" s="32"/>
    </row>
    <row r="128" spans="2:9" ht="18.75">
      <c r="B128" s="6"/>
      <c r="C128" s="2"/>
      <c r="D128" s="49"/>
      <c r="E128" s="49"/>
      <c r="F128" s="33"/>
      <c r="G128" s="33"/>
      <c r="H128" s="33"/>
      <c r="I128" s="32"/>
    </row>
    <row r="129" spans="2:9" ht="18.75">
      <c r="B129" s="6"/>
      <c r="C129" s="2"/>
      <c r="D129" s="49"/>
      <c r="E129" s="49"/>
      <c r="F129" s="33"/>
      <c r="G129" s="33"/>
      <c r="H129" s="33"/>
      <c r="I129" s="32"/>
    </row>
    <row r="130" spans="2:9" ht="18.75">
      <c r="B130" s="6"/>
      <c r="C130" s="2"/>
      <c r="D130" s="49"/>
      <c r="E130" s="49"/>
      <c r="F130" s="33"/>
      <c r="G130" s="33"/>
      <c r="H130" s="33"/>
      <c r="I130" s="32"/>
    </row>
    <row r="131" spans="2:9" ht="18.75">
      <c r="B131" s="6"/>
      <c r="C131" s="2"/>
      <c r="D131" s="49"/>
      <c r="E131" s="49"/>
      <c r="F131" s="33"/>
      <c r="G131" s="33"/>
      <c r="H131" s="33"/>
      <c r="I131" s="32"/>
    </row>
    <row r="132" spans="2:9" ht="18.75">
      <c r="B132" s="6"/>
      <c r="C132" s="2"/>
      <c r="D132" s="49"/>
      <c r="E132" s="49"/>
      <c r="F132" s="33"/>
      <c r="G132" s="33"/>
      <c r="H132" s="33"/>
      <c r="I132" s="32"/>
    </row>
    <row r="133" spans="2:9" ht="18.75">
      <c r="B133" s="6"/>
      <c r="C133" s="2"/>
      <c r="D133" s="49"/>
      <c r="E133" s="49"/>
      <c r="F133" s="33"/>
      <c r="G133" s="33"/>
      <c r="H133" s="33"/>
      <c r="I133" s="32"/>
    </row>
    <row r="134" spans="2:9" ht="18.75">
      <c r="B134" s="6"/>
      <c r="C134" s="2"/>
      <c r="D134" s="49"/>
      <c r="E134" s="49"/>
      <c r="F134" s="33"/>
      <c r="G134" s="33"/>
      <c r="H134" s="33"/>
      <c r="I134" s="32"/>
    </row>
    <row r="135" spans="2:9" ht="18.75">
      <c r="B135" s="6"/>
      <c r="C135" s="2"/>
      <c r="D135" s="49"/>
      <c r="E135" s="49"/>
      <c r="F135" s="33"/>
      <c r="G135" s="33"/>
      <c r="H135" s="33"/>
      <c r="I135" s="32"/>
    </row>
    <row r="136" spans="2:9" ht="18.75">
      <c r="B136" s="6"/>
      <c r="C136" s="2"/>
      <c r="D136" s="49"/>
      <c r="E136" s="49"/>
      <c r="F136" s="33"/>
      <c r="G136" s="33"/>
      <c r="H136" s="33"/>
      <c r="I136" s="32"/>
    </row>
    <row r="137" spans="2:9" ht="18.75">
      <c r="B137" s="6"/>
      <c r="C137" s="2"/>
      <c r="D137" s="49"/>
      <c r="E137" s="49"/>
      <c r="F137" s="33"/>
      <c r="G137" s="33"/>
      <c r="H137" s="33"/>
      <c r="I137" s="32"/>
    </row>
    <row r="138" spans="2:9" ht="18.75">
      <c r="B138" s="6"/>
      <c r="C138" s="2"/>
      <c r="D138" s="49"/>
      <c r="E138" s="49"/>
      <c r="F138" s="33"/>
      <c r="G138" s="33"/>
      <c r="H138" s="33"/>
      <c r="I138" s="32"/>
    </row>
    <row r="139" spans="2:9" ht="18.75">
      <c r="B139" s="6"/>
      <c r="C139" s="2"/>
      <c r="D139" s="49"/>
      <c r="E139" s="49"/>
      <c r="F139" s="33"/>
      <c r="G139" s="33"/>
      <c r="H139" s="33"/>
      <c r="I139" s="32"/>
    </row>
    <row r="140" spans="2:9" ht="18.75">
      <c r="B140" s="6"/>
      <c r="C140" s="2"/>
      <c r="D140" s="49"/>
      <c r="E140" s="49"/>
      <c r="F140" s="33"/>
      <c r="G140" s="33"/>
      <c r="H140" s="33"/>
      <c r="I140" s="32"/>
    </row>
    <row r="141" spans="2:9" ht="18.75">
      <c r="B141" s="6"/>
      <c r="C141" s="2"/>
      <c r="D141" s="49"/>
      <c r="E141" s="49"/>
      <c r="F141" s="33"/>
      <c r="G141" s="33"/>
      <c r="H141" s="33"/>
      <c r="I141" s="32"/>
    </row>
    <row r="142" spans="2:9" ht="18.75">
      <c r="B142" s="6"/>
      <c r="C142" s="2"/>
      <c r="D142" s="49"/>
      <c r="E142" s="49"/>
      <c r="F142" s="33"/>
      <c r="G142" s="33"/>
      <c r="H142" s="33"/>
      <c r="I142" s="32"/>
    </row>
    <row r="143" spans="2:9" ht="18.75">
      <c r="B143" s="6"/>
      <c r="C143" s="2"/>
      <c r="D143" s="49"/>
      <c r="E143" s="49"/>
      <c r="F143" s="33"/>
      <c r="G143" s="33"/>
      <c r="H143" s="33"/>
      <c r="I143" s="32"/>
    </row>
    <row r="144" spans="2:9" ht="18.75">
      <c r="B144" s="6"/>
      <c r="C144" s="2"/>
      <c r="D144" s="49"/>
      <c r="E144" s="49"/>
      <c r="F144" s="33"/>
      <c r="G144" s="33"/>
      <c r="H144" s="33"/>
      <c r="I144" s="32"/>
    </row>
    <row r="145" spans="2:9" ht="18.75">
      <c r="B145" s="6"/>
      <c r="C145" s="2"/>
      <c r="D145" s="49"/>
      <c r="E145" s="49"/>
      <c r="F145" s="33"/>
      <c r="G145" s="33"/>
      <c r="H145" s="33"/>
      <c r="I145" s="32"/>
    </row>
    <row r="146" spans="2:9" ht="18.75">
      <c r="B146" s="6"/>
      <c r="C146" s="2"/>
      <c r="D146" s="49"/>
      <c r="E146" s="49"/>
      <c r="F146" s="33"/>
      <c r="G146" s="33"/>
      <c r="H146" s="33"/>
      <c r="I146" s="32"/>
    </row>
    <row r="147" spans="2:9" ht="18.75">
      <c r="B147" s="6"/>
      <c r="C147" s="2"/>
      <c r="D147" s="49"/>
      <c r="E147" s="49"/>
      <c r="F147" s="33"/>
      <c r="G147" s="33"/>
      <c r="H147" s="33"/>
      <c r="I147" s="32"/>
    </row>
    <row r="148" spans="2:9" ht="18.75">
      <c r="B148" s="6"/>
      <c r="C148" s="2"/>
      <c r="D148" s="49"/>
      <c r="E148" s="49"/>
      <c r="F148" s="33"/>
      <c r="G148" s="33"/>
      <c r="H148" s="33"/>
      <c r="I148" s="32"/>
    </row>
    <row r="149" spans="2:9" ht="18.75">
      <c r="B149" s="6"/>
      <c r="C149" s="2"/>
      <c r="D149" s="49"/>
      <c r="E149" s="49"/>
      <c r="F149" s="33"/>
      <c r="G149" s="33"/>
      <c r="H149" s="33"/>
      <c r="I149" s="32"/>
    </row>
    <row r="150" spans="2:9" ht="18.75">
      <c r="B150" s="6"/>
      <c r="C150" s="2"/>
      <c r="D150" s="49"/>
      <c r="E150" s="49"/>
      <c r="F150" s="33"/>
      <c r="G150" s="33"/>
      <c r="H150" s="33"/>
      <c r="I150" s="32"/>
    </row>
    <row r="151" spans="2:9" ht="18.75">
      <c r="B151" s="6"/>
      <c r="C151" s="2"/>
      <c r="D151" s="49"/>
      <c r="E151" s="49"/>
      <c r="F151" s="33"/>
      <c r="G151" s="33"/>
      <c r="H151" s="33"/>
      <c r="I151" s="32"/>
    </row>
    <row r="152" spans="2:9" ht="18.75">
      <c r="B152" s="6"/>
      <c r="C152" s="2"/>
      <c r="D152" s="49"/>
      <c r="E152" s="49"/>
      <c r="F152" s="33"/>
      <c r="G152" s="33"/>
      <c r="H152" s="33"/>
      <c r="I152" s="32"/>
    </row>
    <row r="153" spans="2:9" ht="18.75">
      <c r="B153" s="6"/>
      <c r="C153" s="2"/>
      <c r="D153" s="49"/>
      <c r="E153" s="49"/>
      <c r="F153" s="33"/>
      <c r="G153" s="33"/>
      <c r="H153" s="33"/>
      <c r="I153" s="32"/>
    </row>
    <row r="154" spans="2:9" ht="18.75">
      <c r="B154" s="6"/>
      <c r="C154" s="2"/>
      <c r="D154" s="49"/>
      <c r="E154" s="49"/>
      <c r="F154" s="33"/>
      <c r="G154" s="33"/>
      <c r="H154" s="33"/>
      <c r="I154" s="32"/>
    </row>
    <row r="155" spans="2:9" ht="18.75">
      <c r="B155" s="6"/>
      <c r="C155" s="2"/>
      <c r="D155" s="49"/>
      <c r="E155" s="49"/>
      <c r="F155" s="33"/>
      <c r="G155" s="33"/>
      <c r="H155" s="33"/>
      <c r="I155" s="32"/>
    </row>
    <row r="156" spans="2:9" ht="18.75">
      <c r="B156" s="6"/>
      <c r="C156" s="2"/>
      <c r="D156" s="49"/>
      <c r="E156" s="49"/>
      <c r="F156" s="33"/>
      <c r="G156" s="33"/>
      <c r="H156" s="33"/>
      <c r="I156" s="32"/>
    </row>
    <row r="157" spans="2:9" ht="18.75">
      <c r="B157" s="6"/>
      <c r="C157" s="2"/>
      <c r="D157" s="49"/>
      <c r="E157" s="49"/>
      <c r="F157" s="33"/>
      <c r="G157" s="33"/>
      <c r="H157" s="33"/>
      <c r="I157" s="32"/>
    </row>
    <row r="158" spans="2:9" ht="18.75">
      <c r="B158" s="6"/>
      <c r="C158" s="2"/>
      <c r="D158" s="49"/>
      <c r="E158" s="49"/>
      <c r="F158" s="33"/>
      <c r="G158" s="33"/>
      <c r="H158" s="33"/>
      <c r="I158" s="32"/>
    </row>
    <row r="159" spans="2:9" ht="18.75">
      <c r="B159" s="6"/>
      <c r="C159" s="2"/>
      <c r="D159" s="49"/>
      <c r="E159" s="49"/>
      <c r="F159" s="33"/>
      <c r="G159" s="33"/>
      <c r="H159" s="33"/>
      <c r="I159" s="32"/>
    </row>
    <row r="160" spans="2:9" ht="18.75">
      <c r="B160" s="6"/>
      <c r="C160" s="2"/>
      <c r="D160" s="49"/>
      <c r="E160" s="49"/>
      <c r="F160" s="33"/>
      <c r="G160" s="33"/>
      <c r="H160" s="33"/>
      <c r="I160" s="32"/>
    </row>
    <row r="161" spans="2:9" ht="18.75">
      <c r="B161" s="6"/>
      <c r="C161" s="2"/>
      <c r="D161" s="49"/>
      <c r="E161" s="49"/>
      <c r="F161" s="33"/>
      <c r="G161" s="33"/>
      <c r="H161" s="33"/>
      <c r="I161" s="32"/>
    </row>
    <row r="162" spans="2:9" ht="18.75">
      <c r="B162" s="6"/>
      <c r="C162" s="2"/>
      <c r="D162" s="49"/>
      <c r="E162" s="49"/>
      <c r="F162" s="33"/>
      <c r="G162" s="33"/>
      <c r="H162" s="33"/>
      <c r="I162" s="32"/>
    </row>
    <row r="163" spans="2:9" ht="18.75">
      <c r="B163" s="6"/>
      <c r="C163" s="2"/>
      <c r="D163" s="49"/>
      <c r="E163" s="49"/>
      <c r="F163" s="33"/>
      <c r="G163" s="33"/>
      <c r="H163" s="33"/>
      <c r="I163" s="32"/>
    </row>
    <row r="164" spans="2:9" ht="18.75">
      <c r="B164" s="6"/>
      <c r="C164" s="2"/>
      <c r="D164" s="49"/>
      <c r="E164" s="49"/>
      <c r="F164" s="33"/>
      <c r="G164" s="33"/>
      <c r="H164" s="33"/>
      <c r="I164" s="32"/>
    </row>
    <row r="165" spans="2:9" ht="18.75">
      <c r="B165" s="6"/>
      <c r="C165" s="2"/>
      <c r="D165" s="49"/>
      <c r="E165" s="49"/>
      <c r="F165" s="33"/>
      <c r="G165" s="33"/>
      <c r="H165" s="33"/>
      <c r="I165" s="32"/>
    </row>
    <row r="166" spans="2:9" ht="18.75">
      <c r="B166" s="6"/>
      <c r="C166" s="2"/>
      <c r="D166" s="49"/>
      <c r="E166" s="49"/>
      <c r="F166" s="33"/>
      <c r="G166" s="33"/>
      <c r="H166" s="33"/>
      <c r="I166" s="32"/>
    </row>
    <row r="167" spans="2:9" ht="18.75">
      <c r="B167" s="6"/>
      <c r="C167" s="2"/>
      <c r="D167" s="49"/>
      <c r="E167" s="49"/>
      <c r="F167" s="33"/>
      <c r="G167" s="33"/>
      <c r="H167" s="33"/>
      <c r="I167" s="32"/>
    </row>
    <row r="168" spans="2:9" ht="18.75">
      <c r="B168" s="6"/>
      <c r="C168" s="2"/>
      <c r="D168" s="49"/>
      <c r="E168" s="49"/>
      <c r="F168" s="33"/>
      <c r="G168" s="33"/>
      <c r="H168" s="33"/>
      <c r="I168" s="32"/>
    </row>
    <row r="169" spans="2:9" ht="18.75">
      <c r="B169" s="6"/>
      <c r="C169" s="2"/>
      <c r="D169" s="49"/>
      <c r="E169" s="49"/>
      <c r="F169" s="33"/>
      <c r="G169" s="33"/>
      <c r="H169" s="33"/>
      <c r="I169" s="32"/>
    </row>
    <row r="170" spans="2:9" ht="18.75">
      <c r="B170" s="6"/>
      <c r="C170" s="2"/>
      <c r="D170" s="49"/>
      <c r="E170" s="49"/>
      <c r="F170" s="33"/>
      <c r="G170" s="33"/>
      <c r="H170" s="33"/>
      <c r="I170" s="32"/>
    </row>
    <row r="171" spans="2:9" ht="18.75">
      <c r="B171" s="6"/>
      <c r="C171" s="2"/>
      <c r="D171" s="49"/>
      <c r="E171" s="49"/>
      <c r="F171" s="33"/>
      <c r="G171" s="33"/>
      <c r="H171" s="33"/>
      <c r="I171" s="32"/>
    </row>
    <row r="172" spans="2:9" ht="18.75">
      <c r="B172" s="6"/>
      <c r="C172" s="2"/>
      <c r="D172" s="49"/>
      <c r="E172" s="49"/>
      <c r="F172" s="33"/>
      <c r="G172" s="33"/>
      <c r="H172" s="33"/>
      <c r="I172" s="32"/>
    </row>
    <row r="173" spans="2:9" ht="18.75">
      <c r="B173" s="6"/>
      <c r="C173" s="2"/>
      <c r="D173" s="49"/>
      <c r="E173" s="49"/>
      <c r="F173" s="33"/>
      <c r="G173" s="33"/>
      <c r="H173" s="33"/>
      <c r="I173" s="32"/>
    </row>
    <row r="174" spans="2:9" ht="18.75">
      <c r="B174" s="6"/>
      <c r="C174" s="2"/>
      <c r="D174" s="49"/>
      <c r="E174" s="49"/>
      <c r="F174" s="33"/>
      <c r="G174" s="33"/>
      <c r="H174" s="33"/>
      <c r="I174" s="32"/>
    </row>
    <row r="175" spans="2:9" ht="18.75">
      <c r="B175" s="6"/>
      <c r="C175" s="2"/>
      <c r="D175" s="49"/>
      <c r="E175" s="49"/>
      <c r="F175" s="33"/>
      <c r="G175" s="33"/>
      <c r="H175" s="33"/>
      <c r="I175" s="32"/>
    </row>
    <row r="176" spans="2:9" ht="18.75">
      <c r="B176" s="6"/>
      <c r="C176" s="2"/>
      <c r="D176" s="49"/>
      <c r="E176" s="49"/>
      <c r="F176" s="33"/>
      <c r="G176" s="33"/>
      <c r="H176" s="33"/>
      <c r="I176" s="32"/>
    </row>
    <row r="177" spans="2:9" ht="18.75">
      <c r="B177" s="6"/>
      <c r="C177" s="2"/>
      <c r="D177" s="49"/>
      <c r="E177" s="49"/>
      <c r="F177" s="33"/>
      <c r="G177" s="33"/>
      <c r="H177" s="33"/>
      <c r="I177" s="32"/>
    </row>
    <row r="178" spans="2:9" ht="18.75">
      <c r="B178" s="6"/>
      <c r="C178" s="2"/>
      <c r="D178" s="49"/>
      <c r="E178" s="49"/>
      <c r="F178" s="33"/>
      <c r="G178" s="33"/>
      <c r="H178" s="33"/>
      <c r="I178" s="32"/>
    </row>
    <row r="179" spans="2:9" ht="18.75">
      <c r="B179" s="6"/>
      <c r="C179" s="2"/>
      <c r="D179" s="49"/>
      <c r="E179" s="49"/>
      <c r="F179" s="33"/>
      <c r="G179" s="33"/>
      <c r="H179" s="33"/>
      <c r="I179" s="32"/>
    </row>
    <row r="180" spans="2:9" ht="18.75">
      <c r="B180" s="6"/>
      <c r="C180" s="2"/>
      <c r="D180" s="49"/>
      <c r="E180" s="49"/>
      <c r="F180" s="33"/>
      <c r="G180" s="33"/>
      <c r="H180" s="33"/>
      <c r="I180" s="32"/>
    </row>
    <row r="181" spans="2:9" ht="18.75">
      <c r="B181" s="6"/>
      <c r="C181" s="2"/>
      <c r="D181" s="49"/>
      <c r="E181" s="49"/>
      <c r="F181" s="33"/>
      <c r="G181" s="33"/>
      <c r="H181" s="33"/>
      <c r="I181" s="32"/>
    </row>
    <row r="182" spans="2:9" ht="18.75">
      <c r="B182" s="6"/>
      <c r="C182" s="2"/>
      <c r="D182" s="49"/>
      <c r="E182" s="49"/>
      <c r="F182" s="33"/>
      <c r="G182" s="33"/>
      <c r="H182" s="33"/>
      <c r="I182" s="32"/>
    </row>
    <row r="183" spans="2:9" ht="18.75">
      <c r="B183" s="6"/>
      <c r="C183" s="2"/>
      <c r="D183" s="49"/>
      <c r="E183" s="49"/>
      <c r="F183" s="33"/>
      <c r="G183" s="33"/>
      <c r="H183" s="33"/>
      <c r="I183" s="32"/>
    </row>
    <row r="184" spans="2:9" ht="18.75">
      <c r="B184" s="6"/>
      <c r="C184" s="2"/>
      <c r="D184" s="49"/>
      <c r="E184" s="49"/>
      <c r="F184" s="33"/>
      <c r="G184" s="33"/>
      <c r="H184" s="33"/>
      <c r="I184" s="32"/>
    </row>
    <row r="185" spans="2:9" ht="18.75">
      <c r="B185" s="6"/>
      <c r="C185" s="2"/>
      <c r="D185" s="49"/>
      <c r="E185" s="49"/>
      <c r="F185" s="33"/>
      <c r="G185" s="33"/>
      <c r="H185" s="33"/>
      <c r="I185" s="32"/>
    </row>
    <row r="186" spans="2:9" ht="18.75">
      <c r="B186" s="6"/>
      <c r="C186" s="2"/>
      <c r="D186" s="49"/>
      <c r="E186" s="49"/>
      <c r="F186" s="33"/>
      <c r="G186" s="33"/>
      <c r="H186" s="33"/>
      <c r="I186" s="32"/>
    </row>
    <row r="187" spans="2:9" ht="18.75">
      <c r="B187" s="6"/>
      <c r="C187" s="2"/>
      <c r="D187" s="49"/>
      <c r="E187" s="49"/>
      <c r="F187" s="33"/>
      <c r="G187" s="33"/>
      <c r="H187" s="33"/>
      <c r="I187" s="32"/>
    </row>
    <row r="188" spans="2:9" ht="18.75">
      <c r="B188" s="6"/>
      <c r="C188" s="2"/>
      <c r="D188" s="49"/>
      <c r="E188" s="49"/>
      <c r="F188" s="33"/>
      <c r="G188" s="33"/>
      <c r="H188" s="33"/>
      <c r="I188" s="32"/>
    </row>
    <row r="189" spans="2:9" ht="18.75">
      <c r="B189" s="6"/>
      <c r="C189" s="2"/>
      <c r="D189" s="49"/>
      <c r="E189" s="49"/>
      <c r="F189" s="33"/>
      <c r="G189" s="33"/>
      <c r="H189" s="33"/>
      <c r="I189" s="32"/>
    </row>
    <row r="190" spans="2:9" ht="18.75">
      <c r="B190" s="6"/>
      <c r="C190" s="2"/>
      <c r="D190" s="49"/>
      <c r="E190" s="49"/>
      <c r="F190" s="33"/>
      <c r="G190" s="33"/>
      <c r="H190" s="33"/>
      <c r="I190" s="32"/>
    </row>
    <row r="191" spans="2:9" ht="18.75">
      <c r="B191" s="6"/>
      <c r="C191" s="2"/>
      <c r="D191" s="49"/>
      <c r="E191" s="49"/>
      <c r="F191" s="33"/>
      <c r="G191" s="33"/>
      <c r="H191" s="33"/>
      <c r="I191" s="32"/>
    </row>
    <row r="192" spans="2:9" ht="18.75">
      <c r="B192" s="6"/>
      <c r="C192" s="2"/>
      <c r="D192" s="49"/>
      <c r="E192" s="49"/>
      <c r="F192" s="33"/>
      <c r="G192" s="33"/>
      <c r="H192" s="33"/>
      <c r="I192" s="32"/>
    </row>
    <row r="193" spans="2:9" ht="18.75">
      <c r="B193" s="6"/>
      <c r="C193" s="2"/>
      <c r="D193" s="49"/>
      <c r="E193" s="49"/>
      <c r="F193" s="33"/>
      <c r="G193" s="33"/>
      <c r="H193" s="33"/>
      <c r="I193" s="32"/>
    </row>
    <row r="194" spans="2:9" ht="18.75">
      <c r="B194" s="6"/>
      <c r="C194" s="2"/>
      <c r="D194" s="49"/>
      <c r="E194" s="49"/>
      <c r="F194" s="33"/>
      <c r="G194" s="33"/>
      <c r="H194" s="33"/>
      <c r="I194" s="32"/>
    </row>
    <row r="195" spans="2:9" ht="18.75">
      <c r="B195" s="6"/>
      <c r="C195" s="2"/>
      <c r="D195" s="49"/>
      <c r="E195" s="49"/>
      <c r="F195" s="33"/>
      <c r="G195" s="33"/>
      <c r="H195" s="33"/>
      <c r="I195" s="32"/>
    </row>
    <row r="196" spans="2:9" ht="18.75">
      <c r="B196" s="6"/>
      <c r="C196" s="2"/>
      <c r="D196" s="49"/>
      <c r="E196" s="49"/>
      <c r="F196" s="33"/>
      <c r="G196" s="33"/>
      <c r="H196" s="33"/>
      <c r="I196" s="32"/>
    </row>
    <row r="197" spans="2:9" ht="18.75">
      <c r="B197" s="6"/>
      <c r="C197" s="2"/>
      <c r="D197" s="49"/>
      <c r="E197" s="49"/>
      <c r="F197" s="33"/>
      <c r="G197" s="33"/>
      <c r="H197" s="33"/>
      <c r="I197" s="32"/>
    </row>
    <row r="198" spans="2:9" ht="18.75">
      <c r="B198" s="6"/>
      <c r="C198" s="2"/>
      <c r="D198" s="49"/>
      <c r="E198" s="49"/>
      <c r="F198" s="33"/>
      <c r="G198" s="33"/>
      <c r="H198" s="33"/>
      <c r="I198" s="32"/>
    </row>
    <row r="199" spans="2:9" ht="18.75">
      <c r="B199" s="6"/>
      <c r="C199" s="2"/>
      <c r="D199" s="49"/>
      <c r="E199" s="49"/>
      <c r="F199" s="33"/>
      <c r="G199" s="33"/>
      <c r="H199" s="33"/>
      <c r="I199" s="32"/>
    </row>
    <row r="200" spans="2:9" ht="18.75">
      <c r="B200" s="6"/>
      <c r="C200" s="2"/>
      <c r="D200" s="49"/>
      <c r="E200" s="49"/>
      <c r="F200" s="33"/>
      <c r="G200" s="33"/>
      <c r="H200" s="33"/>
      <c r="I200" s="32"/>
    </row>
    <row r="201" spans="2:9" ht="18.75">
      <c r="B201" s="6"/>
      <c r="C201" s="2"/>
      <c r="D201" s="49"/>
      <c r="E201" s="49"/>
      <c r="F201" s="33"/>
      <c r="G201" s="33"/>
      <c r="H201" s="33"/>
      <c r="I201" s="32"/>
    </row>
    <row r="202" spans="2:9" ht="18.75">
      <c r="B202" s="6"/>
      <c r="C202" s="2"/>
      <c r="D202" s="49"/>
      <c r="E202" s="49"/>
      <c r="F202" s="33"/>
      <c r="G202" s="33"/>
      <c r="H202" s="33"/>
      <c r="I202" s="32"/>
    </row>
    <row r="203" spans="2:9" ht="18.75">
      <c r="B203" s="6"/>
      <c r="C203" s="2"/>
      <c r="D203" s="49"/>
      <c r="E203" s="49"/>
      <c r="F203" s="33"/>
      <c r="G203" s="33"/>
      <c r="H203" s="33"/>
      <c r="I203" s="32"/>
    </row>
    <row r="204" spans="2:9" ht="18.75">
      <c r="B204" s="6"/>
      <c r="C204" s="2"/>
      <c r="D204" s="49"/>
      <c r="E204" s="49"/>
      <c r="F204" s="33"/>
      <c r="G204" s="33"/>
      <c r="H204" s="33"/>
      <c r="I204" s="32"/>
    </row>
    <row r="205" spans="2:9" ht="18.75">
      <c r="B205" s="6"/>
      <c r="C205" s="2"/>
      <c r="D205" s="49"/>
      <c r="E205" s="49"/>
      <c r="F205" s="33"/>
      <c r="G205" s="33"/>
      <c r="H205" s="33"/>
      <c r="I205" s="32"/>
    </row>
    <row r="206" spans="2:9" ht="18.75">
      <c r="B206" s="6"/>
      <c r="C206" s="2"/>
      <c r="D206" s="49"/>
      <c r="E206" s="49"/>
      <c r="F206" s="33"/>
      <c r="G206" s="33"/>
      <c r="H206" s="33"/>
      <c r="I206" s="32"/>
    </row>
    <row r="207" spans="2:9" ht="18.75">
      <c r="B207" s="6"/>
      <c r="C207" s="2"/>
      <c r="D207" s="49"/>
      <c r="E207" s="49"/>
      <c r="F207" s="33"/>
      <c r="G207" s="33"/>
      <c r="H207" s="33"/>
      <c r="I207" s="32"/>
    </row>
    <row r="208" spans="2:9" ht="18.75">
      <c r="B208" s="6"/>
      <c r="C208" s="2"/>
      <c r="D208" s="49"/>
      <c r="E208" s="49"/>
      <c r="F208" s="33"/>
      <c r="G208" s="33"/>
      <c r="H208" s="33"/>
      <c r="I208" s="32"/>
    </row>
    <row r="209" spans="2:9" ht="18.75">
      <c r="B209" s="6"/>
      <c r="C209" s="2"/>
      <c r="D209" s="49"/>
      <c r="E209" s="49"/>
      <c r="F209" s="33"/>
      <c r="G209" s="33"/>
      <c r="H209" s="33"/>
      <c r="I209" s="32"/>
    </row>
    <row r="210" spans="2:9" ht="18.75">
      <c r="B210" s="6"/>
      <c r="C210" s="2"/>
      <c r="D210" s="49"/>
      <c r="E210" s="49"/>
      <c r="F210" s="33"/>
      <c r="G210" s="33"/>
      <c r="H210" s="33"/>
      <c r="I210" s="32"/>
    </row>
    <row r="211" spans="2:9" ht="18.75">
      <c r="B211" s="6"/>
      <c r="C211" s="2"/>
      <c r="D211" s="49"/>
      <c r="E211" s="49"/>
      <c r="F211" s="33"/>
      <c r="G211" s="33"/>
      <c r="H211" s="33"/>
      <c r="I211" s="32"/>
    </row>
    <row r="212" spans="2:9" ht="18.75">
      <c r="B212" s="6"/>
      <c r="C212" s="2"/>
      <c r="D212" s="49"/>
      <c r="E212" s="49"/>
      <c r="F212" s="33"/>
      <c r="G212" s="33"/>
      <c r="H212" s="33"/>
      <c r="I212" s="32"/>
    </row>
    <row r="213" spans="2:9" ht="18.75">
      <c r="B213" s="6"/>
      <c r="C213" s="2"/>
      <c r="D213" s="49"/>
      <c r="E213" s="49"/>
      <c r="F213" s="33"/>
      <c r="G213" s="33"/>
      <c r="H213" s="33"/>
      <c r="I213" s="32"/>
    </row>
    <row r="214" spans="2:9" ht="18.75">
      <c r="B214" s="6"/>
      <c r="C214" s="2"/>
      <c r="D214" s="49"/>
      <c r="E214" s="49"/>
      <c r="F214" s="33"/>
      <c r="G214" s="33"/>
      <c r="H214" s="33"/>
      <c r="I214" s="32"/>
    </row>
    <row r="215" spans="2:9" ht="18.75">
      <c r="B215" s="6"/>
      <c r="C215" s="2"/>
      <c r="D215" s="49"/>
      <c r="E215" s="49"/>
      <c r="F215" s="33"/>
      <c r="G215" s="33"/>
      <c r="H215" s="33"/>
      <c r="I215" s="32"/>
    </row>
    <row r="216" spans="2:9" ht="18.75">
      <c r="B216" s="6"/>
      <c r="C216" s="2"/>
      <c r="D216" s="49"/>
      <c r="E216" s="49"/>
      <c r="F216" s="33"/>
      <c r="G216" s="33"/>
      <c r="H216" s="33"/>
      <c r="I216" s="32"/>
    </row>
    <row r="217" spans="2:9" ht="18.75">
      <c r="B217" s="6"/>
      <c r="C217" s="2"/>
      <c r="D217" s="49"/>
      <c r="E217" s="49"/>
      <c r="F217" s="33"/>
      <c r="G217" s="33"/>
      <c r="H217" s="33"/>
      <c r="I217" s="32"/>
    </row>
    <row r="218" spans="2:9" ht="18.75">
      <c r="B218" s="6"/>
      <c r="C218" s="2"/>
      <c r="D218" s="49"/>
      <c r="E218" s="49"/>
      <c r="F218" s="33"/>
      <c r="G218" s="33"/>
      <c r="H218" s="33"/>
      <c r="I218" s="32"/>
    </row>
    <row r="219" spans="2:9">
      <c r="D219" s="50"/>
      <c r="E219" s="50"/>
      <c r="F219" s="34"/>
      <c r="G219" s="34"/>
      <c r="H219" s="34"/>
      <c r="I219" s="32"/>
    </row>
    <row r="220" spans="2:9">
      <c r="D220" s="50"/>
      <c r="E220" s="50"/>
      <c r="F220" s="34"/>
      <c r="G220" s="34"/>
      <c r="H220" s="34"/>
      <c r="I220" s="32"/>
    </row>
    <row r="221" spans="2:9">
      <c r="D221" s="50"/>
      <c r="E221" s="50"/>
      <c r="F221" s="34"/>
      <c r="G221" s="34"/>
      <c r="H221" s="34"/>
      <c r="I221" s="32"/>
    </row>
    <row r="222" spans="2:9">
      <c r="D222" s="50"/>
      <c r="E222" s="50"/>
      <c r="F222" s="34"/>
      <c r="G222" s="34"/>
      <c r="H222" s="34"/>
      <c r="I222" s="32"/>
    </row>
    <row r="223" spans="2:9">
      <c r="D223" s="50"/>
      <c r="E223" s="50"/>
      <c r="F223" s="34"/>
      <c r="G223" s="34"/>
      <c r="H223" s="34"/>
      <c r="I223" s="32"/>
    </row>
    <row r="224" spans="2:9">
      <c r="D224" s="50"/>
      <c r="E224" s="50"/>
      <c r="F224" s="34"/>
      <c r="G224" s="34"/>
      <c r="H224" s="34"/>
      <c r="I224" s="32"/>
    </row>
    <row r="225" spans="4:9">
      <c r="D225" s="50"/>
      <c r="E225" s="50"/>
      <c r="F225" s="34"/>
      <c r="G225" s="34"/>
      <c r="H225" s="34"/>
      <c r="I225" s="32"/>
    </row>
    <row r="226" spans="4:9">
      <c r="D226" s="50"/>
      <c r="E226" s="50"/>
      <c r="F226" s="34"/>
      <c r="G226" s="34"/>
      <c r="H226" s="34"/>
      <c r="I226" s="32"/>
    </row>
    <row r="227" spans="4:9">
      <c r="D227" s="50"/>
      <c r="E227" s="50"/>
      <c r="F227" s="34"/>
      <c r="G227" s="34"/>
      <c r="H227" s="34"/>
      <c r="I227" s="32"/>
    </row>
    <row r="228" spans="4:9">
      <c r="D228" s="50"/>
      <c r="E228" s="50"/>
      <c r="F228" s="34"/>
      <c r="G228" s="34"/>
      <c r="H228" s="34"/>
      <c r="I228" s="32"/>
    </row>
    <row r="229" spans="4:9">
      <c r="D229" s="50"/>
      <c r="E229" s="50"/>
      <c r="F229" s="34"/>
      <c r="G229" s="34"/>
      <c r="H229" s="34"/>
      <c r="I229" s="32"/>
    </row>
    <row r="230" spans="4:9">
      <c r="D230" s="50"/>
      <c r="E230" s="50"/>
      <c r="F230" s="34"/>
      <c r="G230" s="34"/>
      <c r="H230" s="34"/>
      <c r="I230" s="32"/>
    </row>
    <row r="231" spans="4:9">
      <c r="D231" s="50"/>
      <c r="E231" s="50"/>
      <c r="F231" s="34"/>
      <c r="G231" s="34"/>
      <c r="H231" s="34"/>
      <c r="I231" s="32"/>
    </row>
    <row r="232" spans="4:9">
      <c r="D232" s="50"/>
      <c r="E232" s="50"/>
      <c r="F232" s="34"/>
      <c r="G232" s="34"/>
      <c r="H232" s="34"/>
      <c r="I232" s="32"/>
    </row>
    <row r="233" spans="4:9">
      <c r="D233" s="50"/>
      <c r="E233" s="50"/>
      <c r="F233" s="34"/>
      <c r="G233" s="34"/>
      <c r="H233" s="34"/>
      <c r="I233" s="32"/>
    </row>
    <row r="234" spans="4:9">
      <c r="D234" s="50"/>
      <c r="E234" s="50"/>
      <c r="F234" s="34"/>
      <c r="G234" s="34"/>
      <c r="H234" s="34"/>
      <c r="I234" s="32"/>
    </row>
    <row r="235" spans="4:9">
      <c r="D235" s="50"/>
      <c r="E235" s="50"/>
      <c r="F235" s="34"/>
      <c r="G235" s="34"/>
      <c r="H235" s="34"/>
      <c r="I235" s="32"/>
    </row>
    <row r="236" spans="4:9">
      <c r="D236" s="50"/>
      <c r="E236" s="50"/>
      <c r="F236" s="34"/>
      <c r="G236" s="34"/>
      <c r="H236" s="34"/>
      <c r="I236" s="32"/>
    </row>
    <row r="237" spans="4:9">
      <c r="D237" s="50"/>
      <c r="E237" s="50"/>
      <c r="F237" s="34"/>
      <c r="G237" s="34"/>
      <c r="H237" s="34"/>
      <c r="I237" s="32"/>
    </row>
    <row r="238" spans="4:9">
      <c r="D238" s="50"/>
      <c r="E238" s="50"/>
      <c r="F238" s="34"/>
      <c r="G238" s="34"/>
      <c r="H238" s="34"/>
      <c r="I238" s="32"/>
    </row>
    <row r="239" spans="4:9">
      <c r="D239" s="50"/>
      <c r="E239" s="50"/>
      <c r="F239" s="34"/>
      <c r="G239" s="34"/>
      <c r="H239" s="34"/>
      <c r="I239" s="32"/>
    </row>
    <row r="240" spans="4:9">
      <c r="D240" s="50"/>
      <c r="E240" s="50"/>
      <c r="F240" s="34"/>
      <c r="G240" s="34"/>
      <c r="H240" s="34"/>
      <c r="I240" s="32"/>
    </row>
    <row r="241" spans="4:9">
      <c r="D241" s="50"/>
      <c r="E241" s="50"/>
      <c r="F241" s="34"/>
      <c r="G241" s="34"/>
      <c r="H241" s="34"/>
      <c r="I241" s="32"/>
    </row>
    <row r="242" spans="4:9">
      <c r="D242" s="50"/>
      <c r="E242" s="50"/>
      <c r="F242" s="34"/>
      <c r="G242" s="34"/>
      <c r="H242" s="34"/>
      <c r="I242" s="32"/>
    </row>
    <row r="243" spans="4:9">
      <c r="D243" s="50"/>
      <c r="E243" s="50"/>
      <c r="F243" s="34"/>
      <c r="G243" s="34"/>
      <c r="H243" s="34"/>
      <c r="I243" s="32"/>
    </row>
    <row r="244" spans="4:9">
      <c r="D244" s="50"/>
      <c r="E244" s="50"/>
      <c r="F244" s="34"/>
      <c r="G244" s="34"/>
      <c r="H244" s="34"/>
      <c r="I244" s="32"/>
    </row>
    <row r="245" spans="4:9">
      <c r="D245" s="50"/>
      <c r="E245" s="50"/>
      <c r="F245" s="34"/>
      <c r="G245" s="34"/>
      <c r="H245" s="34"/>
      <c r="I245" s="32"/>
    </row>
    <row r="246" spans="4:9">
      <c r="D246" s="50"/>
      <c r="E246" s="50"/>
      <c r="F246" s="34"/>
      <c r="G246" s="34"/>
      <c r="H246" s="34"/>
      <c r="I246" s="32"/>
    </row>
    <row r="247" spans="4:9">
      <c r="D247" s="50"/>
      <c r="E247" s="50"/>
      <c r="F247" s="34"/>
      <c r="G247" s="34"/>
      <c r="H247" s="34"/>
      <c r="I247" s="32"/>
    </row>
  </sheetData>
  <mergeCells count="8">
    <mergeCell ref="C3:C4"/>
    <mergeCell ref="A1:H1"/>
    <mergeCell ref="A3:B3"/>
    <mergeCell ref="B32:C32"/>
    <mergeCell ref="G2:H2"/>
    <mergeCell ref="F3:H3"/>
    <mergeCell ref="D3:D4"/>
    <mergeCell ref="E3:E4"/>
  </mergeCells>
  <phoneticPr fontId="1" type="noConversion"/>
  <pageMargins left="1.1023622047244095" right="0.51181102362204722" top="0.78740157480314965" bottom="0.78740157480314965" header="0.51181102362204722" footer="0.51181102362204722"/>
  <pageSetup paperSize="9" scale="56" fitToHeight="3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"/>
  <sheetViews>
    <sheetView zoomScale="75" workbookViewId="0">
      <selection activeCell="U10" sqref="U10"/>
    </sheetView>
  </sheetViews>
  <sheetFormatPr defaultRowHeight="18.75"/>
  <cols>
    <col min="1" max="1" width="9.140625" style="2" customWidth="1"/>
    <col min="2" max="2" width="13.140625" style="2" customWidth="1"/>
    <col min="3" max="3" width="11.28515625" style="2" customWidth="1"/>
    <col min="4" max="4" width="34.85546875" style="18" customWidth="1"/>
    <col min="5" max="5" width="19.85546875" style="8" customWidth="1"/>
    <col min="6" max="6" width="20.7109375" style="4" customWidth="1"/>
    <col min="7" max="7" width="20.85546875" style="5" customWidth="1"/>
    <col min="8" max="8" width="19.28515625" style="5" customWidth="1"/>
    <col min="9" max="9" width="16.85546875" style="5" customWidth="1"/>
  </cols>
  <sheetData>
    <row r="1" spans="1:9" ht="18.75" customHeight="1">
      <c r="A1" s="67" t="s">
        <v>49</v>
      </c>
      <c r="B1" s="67"/>
      <c r="C1" s="67"/>
      <c r="D1" s="67"/>
      <c r="E1" s="67"/>
      <c r="F1" s="67"/>
      <c r="G1" s="67"/>
      <c r="H1" s="67"/>
      <c r="I1" s="67"/>
    </row>
    <row r="2" spans="1:9">
      <c r="D2" s="22"/>
      <c r="E2" s="22"/>
      <c r="F2" s="22"/>
      <c r="G2" s="22"/>
      <c r="H2" s="22"/>
      <c r="I2" s="22"/>
    </row>
    <row r="3" spans="1:9" ht="18.75" customHeight="1">
      <c r="A3" s="69" t="s">
        <v>52</v>
      </c>
      <c r="B3" s="69"/>
      <c r="C3" s="69"/>
      <c r="D3" s="66" t="s">
        <v>50</v>
      </c>
      <c r="E3" s="66" t="s">
        <v>94</v>
      </c>
      <c r="F3" s="66" t="s">
        <v>95</v>
      </c>
      <c r="G3" s="68" t="s">
        <v>54</v>
      </c>
      <c r="H3" s="68"/>
      <c r="I3" s="68"/>
    </row>
    <row r="4" spans="1:9" ht="70.5" customHeight="1">
      <c r="A4" s="69"/>
      <c r="B4" s="69"/>
      <c r="C4" s="69"/>
      <c r="D4" s="66"/>
      <c r="E4" s="66"/>
      <c r="F4" s="66"/>
      <c r="G4" s="66" t="s">
        <v>96</v>
      </c>
      <c r="H4" s="66" t="s">
        <v>97</v>
      </c>
      <c r="I4" s="66" t="s">
        <v>55</v>
      </c>
    </row>
    <row r="5" spans="1:9" s="1" customFormat="1" ht="41.25" customHeight="1">
      <c r="A5" s="26" t="s">
        <v>34</v>
      </c>
      <c r="B5" s="27" t="s">
        <v>35</v>
      </c>
      <c r="C5" s="26" t="s">
        <v>53</v>
      </c>
      <c r="D5" s="66"/>
      <c r="E5" s="66"/>
      <c r="F5" s="66"/>
      <c r="G5" s="66"/>
      <c r="H5" s="66"/>
      <c r="I5" s="66"/>
    </row>
    <row r="6" spans="1:9" s="1" customFormat="1" ht="24" customHeight="1">
      <c r="A6" s="26">
        <v>1</v>
      </c>
      <c r="B6" s="27">
        <v>2</v>
      </c>
      <c r="C6" s="26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s="1" customFormat="1" ht="56.25">
      <c r="A7" s="21"/>
      <c r="B7" s="21"/>
      <c r="C7" s="9"/>
      <c r="D7" s="25" t="s">
        <v>68</v>
      </c>
      <c r="E7" s="53">
        <f>E11</f>
        <v>1781812.5</v>
      </c>
      <c r="F7" s="53">
        <f>F8+F11</f>
        <v>999596.47999999952</v>
      </c>
      <c r="G7" s="54">
        <f>E7-F7</f>
        <v>782216.02000000048</v>
      </c>
      <c r="H7" s="54">
        <f>E7</f>
        <v>1781812.5</v>
      </c>
      <c r="I7" s="55">
        <f>H7/E7*100</f>
        <v>100</v>
      </c>
    </row>
    <row r="8" spans="1:9" s="1" customFormat="1" ht="75">
      <c r="A8" s="21" t="s">
        <v>9</v>
      </c>
      <c r="B8" s="21" t="s">
        <v>24</v>
      </c>
      <c r="C8" s="41">
        <v>0</v>
      </c>
      <c r="D8" s="25" t="s">
        <v>84</v>
      </c>
      <c r="E8" s="53">
        <v>0</v>
      </c>
      <c r="F8" s="53">
        <v>0</v>
      </c>
      <c r="G8" s="54">
        <f t="shared" ref="G8:G13" si="0">E8-F8</f>
        <v>0</v>
      </c>
      <c r="H8" s="54">
        <f t="shared" ref="H8:H13" si="1">E8</f>
        <v>0</v>
      </c>
      <c r="I8" s="55">
        <v>0</v>
      </c>
    </row>
    <row r="9" spans="1:9" s="1" customFormat="1" ht="131.25">
      <c r="A9" s="21" t="s">
        <v>9</v>
      </c>
      <c r="B9" s="21" t="s">
        <v>24</v>
      </c>
      <c r="C9" s="41">
        <v>710</v>
      </c>
      <c r="D9" s="25" t="s">
        <v>85</v>
      </c>
      <c r="E9" s="53">
        <v>0</v>
      </c>
      <c r="F9" s="53">
        <v>0</v>
      </c>
      <c r="G9" s="54">
        <f t="shared" si="0"/>
        <v>0</v>
      </c>
      <c r="H9" s="54">
        <f t="shared" si="1"/>
        <v>0</v>
      </c>
      <c r="I9" s="55">
        <v>0</v>
      </c>
    </row>
    <row r="10" spans="1:9" s="1" customFormat="1" ht="131.25">
      <c r="A10" s="21" t="s">
        <v>9</v>
      </c>
      <c r="B10" s="21" t="s">
        <v>24</v>
      </c>
      <c r="C10" s="41">
        <v>810</v>
      </c>
      <c r="D10" s="25" t="s">
        <v>86</v>
      </c>
      <c r="E10" s="53">
        <v>0</v>
      </c>
      <c r="F10" s="53">
        <v>0</v>
      </c>
      <c r="G10" s="54">
        <f t="shared" si="0"/>
        <v>0</v>
      </c>
      <c r="H10" s="54">
        <f t="shared" si="1"/>
        <v>0</v>
      </c>
      <c r="I10" s="55">
        <v>0</v>
      </c>
    </row>
    <row r="11" spans="1:9" ht="37.5">
      <c r="A11" s="28" t="s">
        <v>9</v>
      </c>
      <c r="B11" s="28" t="s">
        <v>26</v>
      </c>
      <c r="C11" s="28" t="s">
        <v>56</v>
      </c>
      <c r="D11" s="24" t="s">
        <v>62</v>
      </c>
      <c r="E11" s="54">
        <f>E12+E13</f>
        <v>1781812.5</v>
      </c>
      <c r="F11" s="54">
        <f>F12+F13</f>
        <v>999596.47999999952</v>
      </c>
      <c r="G11" s="54">
        <f t="shared" si="0"/>
        <v>782216.02000000048</v>
      </c>
      <c r="H11" s="54">
        <f t="shared" si="1"/>
        <v>1781812.5</v>
      </c>
      <c r="I11" s="55">
        <f t="shared" ref="I11:I13" si="2">H11/E11*100</f>
        <v>100</v>
      </c>
    </row>
    <row r="12" spans="1:9" ht="56.25">
      <c r="A12" s="28" t="s">
        <v>9</v>
      </c>
      <c r="B12" s="28" t="s">
        <v>26</v>
      </c>
      <c r="C12" s="28" t="s">
        <v>57</v>
      </c>
      <c r="D12" s="24" t="s">
        <v>72</v>
      </c>
      <c r="E12" s="54">
        <v>-25084028.260000002</v>
      </c>
      <c r="F12" s="54">
        <v>-7869691.6399999997</v>
      </c>
      <c r="G12" s="54">
        <f t="shared" si="0"/>
        <v>-17214336.620000001</v>
      </c>
      <c r="H12" s="54">
        <f t="shared" si="1"/>
        <v>-25084028.260000002</v>
      </c>
      <c r="I12" s="55">
        <f t="shared" si="2"/>
        <v>100</v>
      </c>
    </row>
    <row r="13" spans="1:9" ht="75">
      <c r="A13" s="28" t="s">
        <v>9</v>
      </c>
      <c r="B13" s="28" t="s">
        <v>26</v>
      </c>
      <c r="C13" s="28" t="s">
        <v>58</v>
      </c>
      <c r="D13" s="24" t="s">
        <v>51</v>
      </c>
      <c r="E13" s="54">
        <v>26865840.760000002</v>
      </c>
      <c r="F13" s="54">
        <v>8869288.1199999992</v>
      </c>
      <c r="G13" s="54">
        <f t="shared" si="0"/>
        <v>17996552.640000001</v>
      </c>
      <c r="H13" s="54">
        <f t="shared" si="1"/>
        <v>26865840.760000002</v>
      </c>
      <c r="I13" s="55">
        <f t="shared" si="2"/>
        <v>100</v>
      </c>
    </row>
  </sheetData>
  <mergeCells count="9">
    <mergeCell ref="I4:I5"/>
    <mergeCell ref="A1:I1"/>
    <mergeCell ref="G3:I3"/>
    <mergeCell ref="A3:C4"/>
    <mergeCell ref="D3:D5"/>
    <mergeCell ref="E3:E5"/>
    <mergeCell ref="F3:F5"/>
    <mergeCell ref="G4:G5"/>
    <mergeCell ref="H4:H5"/>
  </mergeCells>
  <phoneticPr fontId="1" type="noConversion"/>
  <pageMargins left="1.1023622047244095" right="0.51181102362204722" top="0.78740157480314965" bottom="0.78740157480314965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CLR</dc:creator>
  <cp:lastModifiedBy>Пользователь Windows</cp:lastModifiedBy>
  <cp:lastPrinted>2024-10-18T11:11:52Z</cp:lastPrinted>
  <dcterms:created xsi:type="dcterms:W3CDTF">2009-10-23T01:55:38Z</dcterms:created>
  <dcterms:modified xsi:type="dcterms:W3CDTF">2024-10-23T06:04:58Z</dcterms:modified>
</cp:coreProperties>
</file>